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652" activeTab="0"/>
  </bookViews>
  <sheets>
    <sheet name="สรุปทั้งปีกศ.64" sheetId="1" r:id="rId1"/>
    <sheet name="สรุป(มิย-กย64)" sheetId="2" r:id="rId2"/>
    <sheet name="รายละเอียด(มิย-กย64)" sheetId="3" r:id="rId3"/>
    <sheet name="สรุป(ตค64-พค65)" sheetId="4" r:id="rId4"/>
    <sheet name="รายละเอียด(ตค64-พค65)" sheetId="5" r:id="rId5"/>
  </sheets>
  <externalReferences>
    <externalReference r:id="rId8"/>
  </externalReferences>
  <definedNames>
    <definedName name="_xlnm.Print_Area" localSheetId="4">'รายละเอียด(ตค64-พค65)'!$A$1:$E$296</definedName>
    <definedName name="_xlnm.Print_Area" localSheetId="2">'รายละเอียด(มิย-กย64)'!$A$1:$E$162</definedName>
    <definedName name="_xlnm.Print_Area" localSheetId="0">'สรุปทั้งปีกศ.64'!$A$1:$P$125</definedName>
    <definedName name="_xlnm.Print_Titles" localSheetId="4">'รายละเอียด(ตค64-พค65)'!$5:$5</definedName>
    <definedName name="_xlnm.Print_Titles" localSheetId="2">'รายละเอียด(มิย-กย64)'!$5:$5</definedName>
    <definedName name="_xlnm.Print_Titles" localSheetId="3">'สรุป(ตค64-พค65)'!$4:$5</definedName>
    <definedName name="_xlnm.Print_Titles" localSheetId="1">'สรุป(มิย-กย64)'!$4:$5</definedName>
    <definedName name="_xlnm.Print_Titles" localSheetId="0">'สรุปทั้งปีกศ.64'!$1:$4</definedName>
  </definedNames>
  <calcPr fullCalcOnLoad="1"/>
</workbook>
</file>

<file path=xl/sharedStrings.xml><?xml version="1.0" encoding="utf-8"?>
<sst xmlns="http://schemas.openxmlformats.org/spreadsheetml/2006/main" count="1526" uniqueCount="804">
  <si>
    <t>มหาวิทยาลัยทักษิณ</t>
  </si>
  <si>
    <t>รายการ</t>
  </si>
  <si>
    <t>หน่วยงาน</t>
  </si>
  <si>
    <t>ฝ่ายกิจการนิสิตวิทยาเขตสงขลา</t>
  </si>
  <si>
    <t>สถาบันทักษิณคดีศึกษา</t>
  </si>
  <si>
    <t>ฝ่ายบริหารวิทยาเขตสงขลา</t>
  </si>
  <si>
    <t>ฝ่ายบริหารวิทยาเขตพัทลุง</t>
  </si>
  <si>
    <t>ฝ่ายกิจการนิสิตวิทยาเขตพัทลุง</t>
  </si>
  <si>
    <t>สถาบันวิจัยและพัฒนา</t>
  </si>
  <si>
    <t>วิทยาลัยนานาชาติ</t>
  </si>
  <si>
    <t>เงินบริจาค</t>
  </si>
  <si>
    <t>ฝ่ายการคลังและทรัพย์สิน</t>
  </si>
  <si>
    <t>21030301010035 เงินบริจาค-คณะวิทยาศาสตร์</t>
  </si>
  <si>
    <t>21030301010044 เงินบริจาค-คณะเทคโนโลยีและการพัฒนาชุมชน</t>
  </si>
  <si>
    <t>21030301010052 เงินบริจาค-ฝ่ายบริหารวิทยาเขตพัทลุง</t>
  </si>
  <si>
    <t>ฝ่ายบริหารกลางและทรัพยากรบุคคล</t>
  </si>
  <si>
    <t>21030301010055 เงินบริจาค-คณะศิลปกรรมศาสตร์</t>
  </si>
  <si>
    <t>21030301010056 เงินบริจาค-ฝ่ายกิจการนิสิตวิทยาเขตสงขลา</t>
  </si>
  <si>
    <t>21030301010057 เงินบริจาค-สถาบันทักษิณคดีศึกษา</t>
  </si>
  <si>
    <t>21030301010059 เงินบริจาค-ฝ่ายกิจการนิสิตวิทยาเขตพัทลุง</t>
  </si>
  <si>
    <t>21030301010060 เงินบริจาค-สมทบทุนสร้างหอเปรมดนตรี</t>
  </si>
  <si>
    <t>21030301010065 เงินบริจาค-ฝ่ายบริหารวิทยาเขตสงขลา</t>
  </si>
  <si>
    <t>เงินรับฝาก</t>
  </si>
  <si>
    <t>21060201010107 เงินรับฝาก-คณะมนุษยศาสตร์และสังคมศาสตร์</t>
  </si>
  <si>
    <t>21060201010196 เงินรับฝาก-คณะศึกษาศาสตร์</t>
  </si>
  <si>
    <t>21060201010197 เงินรับฝาก-คณะเทคโนโลยีและการพัฒนาชุมชน</t>
  </si>
  <si>
    <t>21060201010199 เงินรับฝาก-คณะวิทยาศาสตร์</t>
  </si>
  <si>
    <t>21060201010200 เงินรับฝาก-คณะเศรษฐศาสตร์และบริหารธุรกิจ</t>
  </si>
  <si>
    <t>21060201010202 เงินรับฝาก-คณะศิลปกรรมศาสตร์</t>
  </si>
  <si>
    <t>21060201010219 เงินรับฝาก-สถาบันทักษิณคดีศึกษา</t>
  </si>
  <si>
    <t>21060201010245 เงินรับฝาก-สำนักหอสมุด</t>
  </si>
  <si>
    <t>21060201010246 เงินรับฝาก-สถาบันวิจัยและพัฒนา</t>
  </si>
  <si>
    <t>21060201010256 เงินรับฝาก-ฝ่ายกิจการนิสิตวิทยาเขตพัทลุง</t>
  </si>
  <si>
    <t>21060201010270 เงินรับฝาก-ฝ่ายกิจการนิสิตวิทยาเขตสงขลา</t>
  </si>
  <si>
    <t>21060201010273 เงินรับฝาก-สำนักหอสมุด (พัทลุง)</t>
  </si>
  <si>
    <t>21060201010274 เงินรับฝาก-ฝ่ายบริหารวิทยาเขตพัทลุง</t>
  </si>
  <si>
    <t>21060201010275 เงินรับฝาก-คณะวิทยาการสุขภาพและการกีฬา</t>
  </si>
  <si>
    <t>21060201010276 เงินรับฝาก-ฝ่ายการคลังและทรัพย์สิน</t>
  </si>
  <si>
    <t>21060201010279 เงินรับฝาก-โครงการ วมว.- ม.ทักษิณ</t>
  </si>
  <si>
    <t>21060201010284 เงินรับฝาก-สถาบันปฏิบัติการชุมชนเพื่อการศึกษาแบบบูรณาการ</t>
  </si>
  <si>
    <t>21060201010286 เงินรับฝาก-ฝ่ายบริหารวิทยาเขตสงขลา</t>
  </si>
  <si>
    <t>21060201010287 เงินรับฝาก-ฝ่ายบริหารกลางและทรัพยากรบุคคล</t>
  </si>
  <si>
    <t>รายงานสรุปการรับเงินแหล่งเงินฝากมหาวิทยาลัย (เงินบริจาค เงินรับฝาก) ของหน่วยงาน</t>
  </si>
  <si>
    <t>21060201010293 เงินรับฝาก-มหาวิทยาลัยทักษิณ(โครงการมหาวิทยาลัยแห่งความสุข การสร้างสุขภาวะในองค์กร)</t>
  </si>
  <si>
    <t>21060201010294 เงินรับฝาก-วิทยาลัยนานาชาติ</t>
  </si>
  <si>
    <t>คณะวิทยาศาสตร์</t>
  </si>
  <si>
    <t>คณะเศรษฐศาสตร์และบริหารธุรกิจ</t>
  </si>
  <si>
    <t>คณะศึกษาศาสตร์</t>
  </si>
  <si>
    <t>คณะเทคโนโลยีและการพัฒนาชุมชน</t>
  </si>
  <si>
    <t>คณะศิลปกรรมศาสตร์</t>
  </si>
  <si>
    <t>คณะมนุษยศาสตร์และสังคมศาสตร์</t>
  </si>
  <si>
    <t>คณะวิทยาการสุขภาพและการกีฬา</t>
  </si>
  <si>
    <t>สถาบันปฏิบัติการชุมชนเพื่อการศึกษาแบบบูรณาการ</t>
  </si>
  <si>
    <t>21030301010043 เงินบริจาค-คณะศึกษาศาสตร์</t>
  </si>
  <si>
    <t>21030301010067 เงินบริจาค-วิทยาลัยนานาชาติ</t>
  </si>
  <si>
    <t>21060201010228 เงินรับฝาก-คณะนิติศาสตร์</t>
  </si>
  <si>
    <t>คณะนิติศาสตร์</t>
  </si>
  <si>
    <t>21030301010066 เงินบริจาค-ฝ่ายบริหารกลางและทรัพยากรบุคคล</t>
  </si>
  <si>
    <t>21030301010068 เงินบริจาค-คณะวิศวกรรมศาสตร์</t>
  </si>
  <si>
    <t>คณะวิศวกรรมศาสตร์</t>
  </si>
  <si>
    <t>21030301010069 เงินบริจาค-คณะมนุษยศาสตร์และสังคมศาสตร์</t>
  </si>
  <si>
    <t>21060201010295 เงินรับฝาก-คณะวิศวกรรมศาสตร์</t>
  </si>
  <si>
    <t>21030301010070 เงินบริจาค-คณะพยาบาลศาสตร์</t>
  </si>
  <si>
    <t>คณะพยาบาลศาสตร์</t>
  </si>
  <si>
    <t>21060201010272 เงินรับฝาก-วิทยาลัยการจัดการเพื่อการพัฒนา</t>
  </si>
  <si>
    <t>วิทยาลัยการจัดการเพื่อการพัฒนา</t>
  </si>
  <si>
    <t>รวมทั้งสิ้น</t>
  </si>
  <si>
    <t>คณะอุตสาหกรรมเกษตรและชีวภาพ</t>
  </si>
  <si>
    <t>รายละเอียดการรับเงินแหล่งเงินฝากมหาวิทยาลัย (เงินบริจาค เงินรับฝาก) ของหน่วยงาน</t>
  </si>
  <si>
    <t>วันเดือนปี</t>
  </si>
  <si>
    <t>เลขที่ใบสำคัญทั่วไป</t>
  </si>
  <si>
    <t>จำนวนเงิน</t>
  </si>
  <si>
    <t>รหัสบัญชี 21030301010035</t>
  </si>
  <si>
    <t>ชื่อบัญชี เงินบริจาค-คณะวิทยาศาสตร์</t>
  </si>
  <si>
    <t>รหัสบัญชี 21030301010044</t>
  </si>
  <si>
    <t>ชื่อบัญชี เงินบริจาค-คณะเทคโนโลยีและการพัฒนาชุมชน</t>
  </si>
  <si>
    <t>รหัสบัญชี 21030301010052</t>
  </si>
  <si>
    <t>ชื่อบัญชี เงินบริจาค-ฝ่ายบริหารวิทยาเขตพัทลุง</t>
  </si>
  <si>
    <t>รหัสบัญชี 21030301010055</t>
  </si>
  <si>
    <t>ชื่อบัญชี เงินบริจาค-คณะศิลปกรรมศาสตร์</t>
  </si>
  <si>
    <t>รหัสบัญชี 21030301010056</t>
  </si>
  <si>
    <t>ชื่อบัญชี เงินบริจาค-ฝ่ายกิจการนิสิตวิทยาเขตสงขลา</t>
  </si>
  <si>
    <t>รหัสบัญชี 21030301010057</t>
  </si>
  <si>
    <t>ชื่อบัญชี เงินบริจาค-สถาบันทักษิณคดีศึกษา</t>
  </si>
  <si>
    <t>รหัสบัญชี 21030301010059</t>
  </si>
  <si>
    <t>ชื่อบัญชี เงินบริจาค-ฝ่ายกิจการนิสิตวิทยาเขตพัทลุง</t>
  </si>
  <si>
    <t>รหัสบัญชี 21030301010060</t>
  </si>
  <si>
    <t>ชื่อบัญชี เงินบริจาค-สมทบทุนสร้างหอเปรมดนตรี</t>
  </si>
  <si>
    <t>รหัสบัญชี 21030301010065</t>
  </si>
  <si>
    <t>ชื่อบัญชี เงินบริจาค-ฝ่ายบริหารวิทยาเขตสงขลา</t>
  </si>
  <si>
    <t>รหัสบัญชี 21030301010068</t>
  </si>
  <si>
    <t>ชื่อบัญชี เงินบริจาค-คณะวิศวกรรมศาสตร์</t>
  </si>
  <si>
    <t>รหัสบัญชี 21030301010069</t>
  </si>
  <si>
    <t>ชื่อบัญชี คณะมนุษยศาสตร์และสังคมศาสตร์</t>
  </si>
  <si>
    <t>รหัสบัญชี 21030301010070</t>
  </si>
  <si>
    <t>ชื่อบัญชี เงินบริจาค-คณะพยาบาลศาสตร์</t>
  </si>
  <si>
    <t>รหัสบัญชี 21060201010107</t>
  </si>
  <si>
    <t>ชื่อบัญชี เงินรับฝาก-คณะมนุษยศาสตร์และสังคมศาสตร์</t>
  </si>
  <si>
    <t>รหัสบัญชี 21060201010113</t>
  </si>
  <si>
    <t>ชื่อบัญชี เงินรับฝาก - ค่าประกันห้องสมุด</t>
  </si>
  <si>
    <t>รหัสบัญชี 21060201010196</t>
  </si>
  <si>
    <t>ชื่อบัญชี เงินรับฝาก-คณะศึกษาศาสตร์</t>
  </si>
  <si>
    <t>รหัสบัญชี 21060201010197</t>
  </si>
  <si>
    <t>ชื่อบัญชี เงินรับฝาก-คณะเทคโนโลยีและการพัฒนาชุมชน</t>
  </si>
  <si>
    <t>รหัสบัญชี 21060201010199</t>
  </si>
  <si>
    <t>ชื่อบัญชี เงินรับฝาก-คณะวิทยาศาสตร์</t>
  </si>
  <si>
    <t>รหัสบัญชี 21060201010200</t>
  </si>
  <si>
    <t>ชื่อบัญชี เงินรับฝาก-คณะเศรษฐศาสตร์และบริหารธุรกิจ</t>
  </si>
  <si>
    <t>รหัสบัญชี 21060201010202</t>
  </si>
  <si>
    <t>ชื่อบัญชี เงินรับฝาก-คณะศิลปกรรมศาสตร์</t>
  </si>
  <si>
    <t>รหัสบัญชี 21060201010207</t>
  </si>
  <si>
    <t>ชื่อบัญชี เงินรับฝาก-โครงการ สควค. คณะศึกษาศาสตร์</t>
  </si>
  <si>
    <t>รหัสบัญชี 21060201010219</t>
  </si>
  <si>
    <t>ชื่อบัญชี เงินรับฝาก-สถาบันทักษิณคดีศึกษา</t>
  </si>
  <si>
    <t>รหัสบัญชี 21060201010245</t>
  </si>
  <si>
    <t>ชื่อบัญชี เงินรับฝาก-สำนักหอสมุด</t>
  </si>
  <si>
    <t>รหัสบัญชี 21060201010246</t>
  </si>
  <si>
    <t>ชื่อบัญชี เงินรับฝาก-สถาบันวิจัยและพัฒนา</t>
  </si>
  <si>
    <t>รหัสบัญชี 21060201010256</t>
  </si>
  <si>
    <t>ชื่อบัญชี เงินรับฝาก-ฝ่ายกิจการนิสิตวิทยาเขตพัทลุง</t>
  </si>
  <si>
    <t>รหัสบัญชี 21060201010270</t>
  </si>
  <si>
    <t>ชื่อบัญชี เงินรับฝาก-ฝ่ายกิจการนิสิตวิทยาเขตสงขลา</t>
  </si>
  <si>
    <t>รหัสบัญชี 21060201010272</t>
  </si>
  <si>
    <t>ชื่อบัญชี เงินรับฝาก-วิทยาลัยการจัดการเพื่อการพัฒนา</t>
  </si>
  <si>
    <t>รหัสบัญชี 21060201010273</t>
  </si>
  <si>
    <t>ชื่อบัญชี เงินรับฝาก-สำนักหอสมุด (พัทลุง)</t>
  </si>
  <si>
    <t>รหัสบัญชี 21060201010274</t>
  </si>
  <si>
    <t>ชื่อบัญชี เงินรับฝาก-ฝ่ายบริหารวิทยาเขตพัทลุง</t>
  </si>
  <si>
    <t>รหัสบัญชี 21060201010275</t>
  </si>
  <si>
    <t>ชื่อบัญชี เงินรับฝาก-คณะวิทยาการสุขภาพและการกีฬา</t>
  </si>
  <si>
    <t>รหัสบัญชี 21060201010276</t>
  </si>
  <si>
    <t>ชื่อบัญชี เงินรับฝาก-ฝ่ายการคลังและทรัพย์สิน</t>
  </si>
  <si>
    <t>รหัสบัญชี 21060201010279</t>
  </si>
  <si>
    <t>ชื่อบัญชี เงินรับฝาก-โครงการ วมว.- ม.ทักษิณ</t>
  </si>
  <si>
    <t>รหัสบัญชี 21060201010284</t>
  </si>
  <si>
    <t>ชื่อบัญชี เงินรับฝาก-สถาบันปฏิบัติการชุมชนเพื่อการศึกษาแบบบูรณาการ</t>
  </si>
  <si>
    <t>รหัสบัญชี 21060201010286</t>
  </si>
  <si>
    <t>ชื่อบัญชี เงินรับฝาก-ฝ่ายบริหารวิทยาเขตสงขลา</t>
  </si>
  <si>
    <t>รหัสบัญชี 21060201010287</t>
  </si>
  <si>
    <t>ชื่อบัญชี เงินรับฝาก-ฝ่ายบริหารกลางและทรัพยากรบุคคล</t>
  </si>
  <si>
    <t>รหัสบัญชี 21060201010293</t>
  </si>
  <si>
    <t>ชื่อบัญชี เงินรับฝาก-มหาวิทยาลัยทักษิณ(โครงการมหาวิทยาลัยแห่งความสุข การสร้างสุขภาวะในองค์กร)</t>
  </si>
  <si>
    <t>รหัสบัญชี 21060201010294</t>
  </si>
  <si>
    <t>ชื่อบัญชี เงินรับฝาก-วิทยาลัยนานาชาติ</t>
  </si>
  <si>
    <t>รหัสบัญชี 21060201010295</t>
  </si>
  <si>
    <t>ชื่อบัญชี เงินรับฝาก-คณะวิศวกรรมศาสตร์</t>
  </si>
  <si>
    <t>รหัสบัญชี 21060201010296</t>
  </si>
  <si>
    <t>ชื่อบัญชี เงินรับฝาก-คณะอุตสาหกรรมเกษตรและชีวภาพ</t>
  </si>
  <si>
    <t>21030301010071 เงินบริจาค-วิทยาลัยการจัดการเพื่อการพัฒนา</t>
  </si>
  <si>
    <t>รหัสบัญชี 21030301010071</t>
  </si>
  <si>
    <t>ชื่อบัญชี เงินบริจาค-วิทยาลัยการจัดการเพื่อการพัฒนา</t>
  </si>
  <si>
    <t>รหัสบัญชี 21030301010063</t>
  </si>
  <si>
    <t>ชื่อบัญชี เงินบริจาค-คณะเศรษฐศาสตร์และบริหารธุรกิจ</t>
  </si>
  <si>
    <t>รหัสบัญชี 21030301010072</t>
  </si>
  <si>
    <t>ชื่อบัญชี เงินบริจาค-คณะอุตสาหกรรมเกษตรและชีวภาพ</t>
  </si>
  <si>
    <t>รหัสบัญชี 21030301010073</t>
  </si>
  <si>
    <t>ชื่อบัญชี เงินบริจาค-ฝ่ายวิชาการ</t>
  </si>
  <si>
    <t>ฝ่ายวิชาการ</t>
  </si>
  <si>
    <t>รหัสบัญชี 21030301010062</t>
  </si>
  <si>
    <t>ชื่อบัญชี เงินบริจาค-ฝ่ายการคลังและทรัพย์สิน</t>
  </si>
  <si>
    <t>21030301010062 เงินบริจาค-ฝ่ายการคลังและทรัพย์สิน</t>
  </si>
  <si>
    <t>21030301010063 เงินบริจาค-คณะเศรษฐศาสตร์และบริหารธุรกิจ</t>
  </si>
  <si>
    <t>21030301010072 เงินบริจาค-คณะอุตสาหกรรมเกษตรและชีวภาพ</t>
  </si>
  <si>
    <t>21030301010073 เงินบริจาค-ฝ่ายวิชาการ</t>
  </si>
  <si>
    <t>รหัสบัญชี 21030301010066</t>
  </si>
  <si>
    <t>ชื่อบัญชี เงินบริจาค-ฝ่ายบริหารกลางและทรัพยากรบุคคล</t>
  </si>
  <si>
    <t>รหัสบัญชี 21030301010043</t>
  </si>
  <si>
    <t>ชื่อบัญชี เงินบริจาค-คณะศึกษาศาสตร์</t>
  </si>
  <si>
    <t>สำนักคอมพิวเตอร์(สงขลา)</t>
  </si>
  <si>
    <t>21030301010038 เงินบริจาค-สำนักคอมพิวเตอร์</t>
  </si>
  <si>
    <t>สำนักหอสมุด</t>
  </si>
  <si>
    <t>21030301010064 เงินบริจาค-สำนักหอสมุด</t>
  </si>
  <si>
    <t>สำนักส่งเสริมการบริการวิชาการและภูมิปัญญาชุมชนมหาวิทยาลัยทักษิณ</t>
  </si>
  <si>
    <t>21030301010074 เงินบริจาค-สำนักส่งเสริมการบริการวิชาการและภูมิปัญญาชุมชนมหาวิทยาลัยทักษิณ</t>
  </si>
  <si>
    <t>21060201010296 เงินรับฝาก-คณะอุตสาหกรรมเกษตรและชีวภาพ</t>
  </si>
  <si>
    <t>ฝ่ายแผนงาน</t>
  </si>
  <si>
    <t>21060201010283 เงินรับฝาก-ฝ่ายแผนงาน</t>
  </si>
  <si>
    <t>21060201010285 เงินรับฝาก-ฝ่ายวิชาการ</t>
  </si>
  <si>
    <t>21060201010195 เงินรับฝาก - สำนักคอมพิวเตอร์</t>
  </si>
  <si>
    <t>สำนักคอมพิวเตอร์(พัทลุง)</t>
  </si>
  <si>
    <t>21060201010255 เงินรับฝาก-สำนักคอมพิวเตอร์(พัทลุง)</t>
  </si>
  <si>
    <t>สำนักหอสมุด(พัทลุง)</t>
  </si>
  <si>
    <t>สำนักหอสมุด(สงขลา)</t>
  </si>
  <si>
    <t>21060201010300 เงินรับฝาก-สำนักส่งเสริมการบริการวิชาการและภูมิปัญญาชุมชนมหาวิทยาลัยทักษิณ</t>
  </si>
  <si>
    <t>รวมทั้งสิ้น (เงินบริจาค + เงินรับฝาก)</t>
  </si>
  <si>
    <t>หมายเหตุ : สรุปข้อมูลจากระบบสารสนเทศบัญชีสามมิติ  เฉพาะรายการรับเงินในปีงบประมาณ ไม่รวมยอดยกมา</t>
  </si>
  <si>
    <t>รหัสบัญชี 21060201010302</t>
  </si>
  <si>
    <t>ชื่อบัญชี เงินรับฝาก-งานวิเทศสัมพันธ์</t>
  </si>
  <si>
    <t>งานวิเทศสัมพันธ์</t>
  </si>
  <si>
    <t>21060201010302 เงินรับฝาก-งานวิเทศสัมพันธ์</t>
  </si>
  <si>
    <t>บัณฑิตวิทยาลัย</t>
  </si>
  <si>
    <t>21060201010303 เงินรับฝาก-บัณฑิตวิทยาลัย</t>
  </si>
  <si>
    <t>รหัสบัญชี  21060201010303</t>
  </si>
  <si>
    <t>ชื่อบัญชี เงินรับฝาก-บัณฑิตวิทยาลัย</t>
  </si>
  <si>
    <t>โรงเรียนสาธิตมหาวิทยาลัยทักษิณ</t>
  </si>
  <si>
    <t>21030301010075 เงินบริจาค-โรงเรียนสาธิตมหาวิทยาลัยทักษิณ</t>
  </si>
  <si>
    <t>21060201010305 เงินรับฝาก-โรงเรียนสาธิตมหาวิทยาลัยทักษิณ</t>
  </si>
  <si>
    <t>มิ.ย.64</t>
  </si>
  <si>
    <t>ก.ค.64</t>
  </si>
  <si>
    <t>ส.ค.64</t>
  </si>
  <si>
    <t>ก.ย.64</t>
  </si>
  <si>
    <t>ต.ค.64</t>
  </si>
  <si>
    <t>พ.ย.64</t>
  </si>
  <si>
    <t>ธ.ค.64</t>
  </si>
  <si>
    <t>ม.ค.65</t>
  </si>
  <si>
    <t>ก.พ.65</t>
  </si>
  <si>
    <t>มี.ค.65</t>
  </si>
  <si>
    <t>เม.ย.65</t>
  </si>
  <si>
    <t>พ.ค.65</t>
  </si>
  <si>
    <t>สะสมตั้งแต่ต้นปี</t>
  </si>
  <si>
    <t>(มิ.ย.64 - ก.ย.64)</t>
  </si>
  <si>
    <t>ประจำปีการศึกษา 2564  ตั้งแต่วันที่   1 มิถุนายน 2564 - 31 พฤษภาคม 2565</t>
  </si>
  <si>
    <t>10/06/2564</t>
  </si>
  <si>
    <t>RV00020900064060050</t>
  </si>
  <si>
    <t>รับเงินโอนจากบัญชีเงินฝากออมทรัพย์ ธ.ไทยพาณิชย์ เลขที่บัญชี 403-487220-3 ในวันที่ 31 พค.64=30000บ.(ปรับรายได้รอรับรู้ตามเอกสารJV00020900064050028)และวันที่ 1-3 มิย.64=38000บ. จากผู้บริจาค12ราย สำหรับเงินบริจาคในการสนับสนุนทุนการศึกษาเพื่อนิสิตที่มีผลการเรียนดีหรือมีความสามารถพิเศษ แต่ขาดแคลนทุนทรัพย์ของคณะวิทยาศาสตร์(ทุนเพชรทานตะวัน) ตามใบเสร็จ PR2-2564:14/14 ถึง PR2-2564:14/25</t>
  </si>
  <si>
    <t>25/06/2564</t>
  </si>
  <si>
    <t>RV00020900064060100</t>
  </si>
  <si>
    <t>รับเงินโอนจากบัญชีเงินฝากออมทรัพย์ ธ.ไทยพาณิชย์ เลขที่บัญชี 403-487220-3 ในวันที่ 5-6, 15 มิถุนายน 2564 จากบุคลากรคณะวิทยาศาสตร์ สำหรับเงินบริจาคเพื่อสนับสนุนทุนการศึกษาเพื่อน้อง ที่มีผลการเรียนดีหรือมีความสามารถพิเศษ ขาดแคลนทุนทรัพย์ฯ (ทุนเพชรทานตะวัน) ตามใบเสร็จ เล่มที่ 1103 เลขที่ 20-27</t>
  </si>
  <si>
    <t>04/06/2564</t>
  </si>
  <si>
    <t>RV00300000564060108</t>
  </si>
  <si>
    <t>รับเงินโอนธ.กรุงไทย359-3,4มิ.ย.64 รับเงินบริจาค-ฝ่ายกิจการนิสิตฯสงขลา ทุนสนับสนุนการศึกษาของนิสิต(น.ส.วรรณิกา สระแก้ว) ประจำเดือน มิ.ย.64 จากนายบัญญัติ จันทร์เสนะ2,000,โอน2,000</t>
  </si>
  <si>
    <t>RV00300000564060109</t>
  </si>
  <si>
    <t>รับเงินโอนธ.ไทยพาณิชย์5949-4,4มิ.ย.64 รับเงินบริจาค-ฝ่ายกิจการนิสิตฯสงขลา ประจำปี2564 นิสิต2รายๆละ45,000- จากบ.กรุงไทยการไฟฟ้า จำกัด90,000</t>
  </si>
  <si>
    <t>21/06/2564</t>
  </si>
  <si>
    <t>RV00300000564060226</t>
  </si>
  <si>
    <t>รับเงินโอนธ.ไทยพาณิชย์5949-4,8มิ.ย.64  รับเงินบริจาค-ฝ่ายกิจการนิสิตฯสงขลา  รับเงินสนับสนุนทุนการศึกษา ทุนนิสิตเรียนดี ให้นางสาวณิศวรา ทวีรัตน์ รหัสนิสิต631081087 คณะนิติศาสตร์  ,โอน2,000</t>
  </si>
  <si>
    <t>05/07/2564</t>
  </si>
  <si>
    <t>RV00300000564070004</t>
  </si>
  <si>
    <t>รับเงินบริจาค-ฝ่ายกิจการนิสิตฯสงขลา  เงินสนับสนุนทุนการศึกษาประเภททุนเรียนดี และขาดแคลนทุนทรัพย์ จากนางสิรีพร  สังข์ทอง50,000</t>
  </si>
  <si>
    <t>12/07/2564</t>
  </si>
  <si>
    <t>RV00300000564070104</t>
  </si>
  <si>
    <t>รับเงินโอนธ.กรุงไทย359-3,8ก.ค.64 รับเงินบริจาค-ฝ่ายกิจการนิสิตฯสงขลา ทุนสนับสนุนการศึกษาของนิสิต(น.ส.วรรณิกา สระแก้ว) ประจำเดือน ก.ค.64 จากนายบัญญัติ จันทร์เสนะ2,000,โอน2,000</t>
  </si>
  <si>
    <t>15/07/2564</t>
  </si>
  <si>
    <t>JV00300000564070025</t>
  </si>
  <si>
    <t>กระทบลดงปม เงินบริจาค-ฝ่ายการคลังฯ ไปยัง เงินบริจาค-ฝ่ายกิจการนิสิตฯสงขลา เพื่อช่วยเหลือเยียวยานิสิตกรณีผลกระทบจากการแพร่ระบาดของโรคCovid-19 จำนวน 2,450,000 ตาม อว.8202.06/2600ลว15ก.ค.64</t>
  </si>
  <si>
    <t>02/08/2564</t>
  </si>
  <si>
    <t>RV00300000564080013</t>
  </si>
  <si>
    <t>รับเงินโอนธ.กรุงไทย359-3,2ส.ค.64 รับเงินบริจาค-ฝ่ายกิจการนิสิตฯสงขลา ทุนสนับสนุนการศึกษาของนิสิต(น.ส.วรรณิกา สระแก้ว) ประจำเดือน ส.ค.64 จากนายบัญญัติ จันทร์เสนะ2,000,โอน2,000</t>
  </si>
  <si>
    <t>24/08/2564</t>
  </si>
  <si>
    <t>RV00300000564080318</t>
  </si>
  <si>
    <t>รับเงินโอนธ.ไทยพาณิชย์5949-4,19ส.ค.64 รับเงินรับฝาก-ฝ่ายกิจการนิสิตฯสงขลา  เงินสนับสนุนทุนการศึกษา ประเภทไม่ระบุประเภททุน  จากนายวีระศักดิ์ จงสู่วิวัฒน์วงศ์6,500,โอน6,500</t>
  </si>
  <si>
    <t>01/09/2564</t>
  </si>
  <si>
    <t>RV00300000564090003</t>
  </si>
  <si>
    <t>รับเงินโอนธ.กรุงไทย359-3,1ก.ย.64 รับเงินบริจาค-ฝ่ายกิจการนิสิตฯสงขลา ทุนสนับสนุนการศึกษาของนิสิต(น.ส.วรรณิกา สระแก้ว) ประจำเดือน ก.ย.64 จากนายบัญญัติ จันทร์เสนะ2,000,โอน2,000</t>
  </si>
  <si>
    <t>02/09/2564</t>
  </si>
  <si>
    <t>RV00300000564090139</t>
  </si>
  <si>
    <t>พักเงินฝากธนาคาร รับเงินโอนธ.ไทยพาณิชย์5949-4,27ส.ค.64(9,900+54,900+10,000) รับเงินบริจาค-ฝ่ายกิจการนิสิตฯสงขลา เงินสนับสนุนทุนการศึกษาโครงการว่าที่ครูไทย รุ่น1,2,3ภาค1/64จากมูลนิธิศักดิ์พรทรัพย์,ออกใบเสร็จในนามบ.เอสเอสยูพี(ประเทศไทย)จำกัด74,800</t>
  </si>
  <si>
    <t>17/09/2564</t>
  </si>
  <si>
    <t>RV00300000564090244</t>
  </si>
  <si>
    <t>รับเช็ค รับเงินบริจาค-ฝ่ายกิจการนิสิตฯสงขลา ข้อเสนอพิเศษอื่นที่ให้สิทธิประโยชน์ เงินสนับสนุนทุนการศึกษา ประจำปีการศึกษา2564จากบริษัท เมืองไทยประกันชีวิต จำกัด(มหาชน) โดยนางเกสรี พึ่งสาย,โอน30,000</t>
  </si>
  <si>
    <t>27/09/2564</t>
  </si>
  <si>
    <t>RV00300000564090437</t>
  </si>
  <si>
    <t>รับเงินโอน ธ.ไทยพาณิชย์767-0,9ก.ย.64  รับเงินบริจาค-ฝ่ายกิจการนิสิตฯสงขลา เงินพระราชทานนักเรียนในพระราชานุเคราะห์ ภาค1/2564 ครั้งที่ 1จำนวน 3 ราย จากสำนักพระราชวัง83,070</t>
  </si>
  <si>
    <t>28/09/2564</t>
  </si>
  <si>
    <t>RV00300000564090457</t>
  </si>
  <si>
    <t>รับเงินโอน ธ.ไทยพาณิชย์5949--4,28ก.ย.64  รับเงินบริจาค-ฝ่ายกิจการนิสิตฯสงขลา  บริจาคเพื่อสนับสนุนทุนการศึกษา ประเภท ทุนเรียนดี แต่ยากจน จากนางยลรมัย อาเบล บริจาคในนามครอบครัวอาเบล ,โอน2,000</t>
  </si>
  <si>
    <t>29/09/2564</t>
  </si>
  <si>
    <t>RV00300000564090487</t>
  </si>
  <si>
    <t>รับเงินโอน ธ.ไทยพาณิชย์5949-4,29ก.ย.64  รับเงินบริจาค-ฝ่ายกิจการนิสิตฯสงขลา  เงินช่วยเหลือนิสิตที่ได้รับผลกระทบจากสถานการณ์Covid-19 จากบ.ไดมอนด์ เน็คเวิร์ค โซลูชั่น จำกัด50,000,โอน50,000</t>
  </si>
  <si>
    <t>13/08/2564</t>
  </si>
  <si>
    <t>RV00300000564080146</t>
  </si>
  <si>
    <t>รับเงินโอนธ.ไทยพาณิชย์5949-4,11ส.ค.64  รับเงินใบนำส่ง211/64สถาบันทักษิณฯ  รายได้ค่าน้ำประปา1,600,รายได้ค่าจำหน่ายพัสดุเสื่อมสภาพ ของสถาบันทักษิณ จากนายสำเริง รสทิพย์950,รายได้อื่น ค่าสำเนาข้อมูล800,รับเงินบริจาค-สถาบันทักษิณฯ เงินบริจาคเพื่อส่งเสริมและพัฒนาสถาบันฯ1,198 รวม 4,548,โอน4,548</t>
  </si>
  <si>
    <t>JV00300000564070032</t>
  </si>
  <si>
    <t>กระทบลดงปม. เงินบริจาค-ฝ่ายการคลังฯ ไปยัง เงินบริจาค-ฝ่ายกิจการนิสิตฯพัทลุง เพื่อช่วยเหลือเยียวยานิสิตกรณีผลกระทบจากการแพร่ระบาดของโรคCovid-19 จำนวน 1,050,000 ตาม อว.8202.06/2600ลว15ก.ค.64</t>
  </si>
  <si>
    <t>27/07/2564</t>
  </si>
  <si>
    <t>RV00020900064070185</t>
  </si>
  <si>
    <t>รับเงินโอนจากบัญชีเงินฝากออมทรัพย์ ธ.ไทยพาณิชย์ เลขที่บัญชี 405-658445-4 ในวันที่ 18/05/2564 จากนายเชิญ ไกรนรา สำหรับรายการเงินบริจาคเพื่อเป็นทุนการศึกษาให้แก่นิสิต ตามใบเสร็จ PR2-2564:17/32 (ปรับลดรายได้รอการรับรู้ตามเอกสารJV00020900064050030)</t>
  </si>
  <si>
    <t>03/08/2564</t>
  </si>
  <si>
    <t>RV00020900064080004</t>
  </si>
  <si>
    <t>รับเงินโอนจากบัญชีเงินฝากออมทรัพย์ ธ.ไทยพาณิชย์ เลขที่บัญชี 405-658445-4 ในวันที่ 31/07/2564 จากนางสาวกุสุมาลย์ น้อยผา สำหรับรายการเงินบริจาคเพื่อเป็นทุนการศึกษาให้แก่นิสิต ตามใบเสร็จ PR2-2564:17/33</t>
  </si>
  <si>
    <t>RV00020900064090005</t>
  </si>
  <si>
    <t>รับเงินโอนจากบัญชีเงินฝากออมทรัพย์ ธ.ไทยพาณิชย์ เลขที่บัญชี 405-658445-4 ในวันที่ 30/08/2564 จากบริษัท กรุงไทยการไฟฟ้า จำกัด (สำนักงานใหญ่) มอบทุนการศึกษาให้แก่นายณัฐพงศ์ กลิ่นหมี นิสิตคณะนิติศาสตร์ ชั้นปีที่ 1 สำหรับเด็กและเยาวชนที่ขาดแคลนได้รับโอกาสทางการศึกษาอย่างต่อเนื่อง ตามใบเสร็จ PR2-2564:18/36</t>
  </si>
  <si>
    <t>22/09/2564</t>
  </si>
  <si>
    <t>RV00020900064090174</t>
  </si>
  <si>
    <t>รับเงินโอนจากบัญชีเงินฝากออมทรัพย์ ธ.ไทยพาณิชย์ เลขที่บัญชี 405-658445-4 ในวันที่ 09/09/64 จากสำนักพระราชวัง สำหรับทุนบริจาคเพื่อเป็นค่าใช้จ่ายในการศึกษาของนิสิตในพระราชานุเคราะห์ฯ ภาคเรียนที่ 1 ปีการศึกษา2564จำนวน1ราย ตามใบเสร็จ PR2-2564:20/11</t>
  </si>
  <si>
    <t>JV00300000564070024</t>
  </si>
  <si>
    <t>JV00300000564070031</t>
  </si>
  <si>
    <t>รหัสบัญชี 21030301010074</t>
  </si>
  <si>
    <t>ชื่อบัญชี เงินบริจาค-สำนักส่งเสริมการบริการวิชาการและภูมิปัญญาชุมชนมหาวิทยาลัยทักษิณ</t>
  </si>
  <si>
    <t>RV00020900064060049</t>
  </si>
  <si>
    <t>รับเงินโอนจากบัญชีเงินฝากออมทรัพย์ ธ.กรุงไทย เลขที่บัญชี 981-2-81043-9 ในวันที่ 25/05/2564 สำนักงานปลัดกระทรวงการอุดมศึกษา วิทยาศาสตร์ วิจัยและนวัตกรรม เพื่อสนับสนุนให้แก่โรงพยาบาลสนามในเครือข่าย(อว.) ตามโครงการความร่วมมือกับสิริราชมูลนิธิ ตามใบเสร็จ PR2-2564:14/26 (ปรับรายได้รอการรับรู้ตามเอกสารJV00020900064050026)</t>
  </si>
  <si>
    <t>สำนักส่งเสริมการบริการวิชาการและภูมิปัญญาชุมชน มหาวิทยาลัยทักษิณ</t>
  </si>
  <si>
    <t>RV00300000564080123</t>
  </si>
  <si>
    <t>บันทึกตัดบัญชีรด.รอการรับรู้  รับเงินโอนธ.ไทยพาณิชย์5949-4,16(30,000)17(2,000)31(49,000) เงินรับฝาก-คณะศึกษาฯ เงินสนับสนุนรายหัวเพื่อพัฒนาและเสริมสร้างสมรรถนะนิสิตครูในในโครงการผลิตครูเพื่อพัฒนาท้องถิ่น(Enrichment Program)จากอว.,โอน81,000</t>
  </si>
  <si>
    <t>RV00300000564080125</t>
  </si>
  <si>
    <t>รับเงินโอนธ.ไทยพาณิชย์5949-4,2(34,000)4(3,000)ส.ค.64  บันทึกตัดรด.รอการรับรู้ ธ.ไทยพาณิชย์5949-4,17(1,000)18(3,000)ก.ค.64 เงินรับฝาก-คณะศึกษาฯ เงินสนับสนุนรายหัวเพื่อพัฒนาและเสริมสร้างสมรรถนะนิสิตครูในในโครงการผลิตครูเพื่อพัฒนาท้องถิ่น(Enrichment Program)จากอว.,โอน41,000</t>
  </si>
  <si>
    <t>23/08/2564</t>
  </si>
  <si>
    <t>RV00300000564080268</t>
  </si>
  <si>
    <t>บันทึกตัดรด.รอการรับรู้ ธ.ไทยพาณิชย์193-7,19ก.ค.64  เงินรับฝาก-คณะศึกษาฯ ทุนการศึกษาของมูลนิธิชัยพัฒนา ปีการศึกษา2564  จำนวน 15 ทุน ,โอน1,500,000</t>
  </si>
  <si>
    <t>RV00300000564080273</t>
  </si>
  <si>
    <t>รับเงินโอนธ.ไทยพาณิชย์5949-4,6ส.ค.64 รับเงินรับฝาก-คณะศึกษาศาตร์ เงินสนับสนุนการจัดกิจกรรมเสริมหลักสูตร ระดับเครือข่าย โครงการนวัตกรรมวิชาชีพครูและกิจกรรมค่ายครูฯ ภายใต้โครงการผลิตครูฯ37,000,โอน37,000</t>
  </si>
  <si>
    <t>RV00300000564090137</t>
  </si>
  <si>
    <t>รับเงินโอน สหกรณ์474-1,2ก.ย.64 รับเงินรับฝาก-คณะศึกษาศาสตร์ เงินสนับสนุนกิจกรรมต่างๆของโครงการพัฒนาศักยภาพโรงเรียนในพระราชดำริและโรงเรียนขาดแคลนในเขตพื้นที่การศึกษา4จังหวัดภาคใต้  ,โอน300,000</t>
  </si>
  <si>
    <t>07/09/2564</t>
  </si>
  <si>
    <t>RV00300000564090155</t>
  </si>
  <si>
    <t>พักเงินฝากธนาคาร  บันทึกตัดรด.รอการรับรู้ รับเงินโอนธ.ไทยพาณิชย์5949-4,31ส.ค.64  รับเงินรับฝาก-คณะศึกษาศาสตร์  โครงการพัฒนาครูและบุคลากรทางการศึกษาด้านสะเต็ม (SEAMEO STEM Education Professional Academy)เพื่อเพิ่มพูนศักยภาพให้กับครูและบุคลากรทางการศึกษาฯปีการศึกษา2564 จากสนง.เทศบาลนครสงขลา40,500,โอน40,500</t>
  </si>
  <si>
    <t>09/09/2564</t>
  </si>
  <si>
    <t>RV00300000564090165</t>
  </si>
  <si>
    <t>พักเงินฝากธนาคาร  บันทึกตัดรด.รอการรับรู้ รับเงินโอนธ.ไทยพาณิชย์193-7,9ส.ค.64 เงินรับฝาก-คณะศึกษาฯ ทุนการศึกษาของมูลนิธิชัยพัฒนา ปีการศึกษา2564  จำนวน 4 ทุน ,โอน400,000</t>
  </si>
  <si>
    <t>22/07/2564</t>
  </si>
  <si>
    <t>RV00020900064070174</t>
  </si>
  <si>
    <t>รับเงินโอนจากบัญชีเงินฝากออมทรัพย์ ธ.กรุงไทย เลขที่บัญชี 981-2-81043-9 ในวันที่ 15/07/2564 จากสำนักงานปลัดกระทรวงการอุดมศึกษา วิทยาศาสตร์ วิจัยและนวัตกรรม สำหรับงบสนับสนุนการจัดงานสัปดาห์วิทยาศาสตร์แห่งชาติ ส่วนภูมิภาค ประจำปีงบประมาณ 2564 ตามใบเสร็จ PR2-2564:17/27</t>
  </si>
  <si>
    <t>17/08/2564</t>
  </si>
  <si>
    <t>RV00020900064080095</t>
  </si>
  <si>
    <t>รับเงินโอนจากบัญชีเงินฝากออมทรัพย์ ธ.ออมสิน เลขที่บัญชี 020240828481 ในวันที่ 13/08/64(ฝากเช็คเลขที่00601481 ธ.ไทยพาณิชย์ สาขามหาวิทยาลัยสงขลานครินทร์ ลว.03/08/2564) จากมหาวิทยาลัยสงขลานครินทร์ งบสนับสนุนโครงการงานสัปดาห์วิทยาศาสตร์แห่งชาติ ประจำปี 2564 ตามใบเสร็จ เล่มที่ 1108 เลขที่ 6</t>
  </si>
  <si>
    <t>RV00300000564090347</t>
  </si>
  <si>
    <t>รับเงินโอน ธ.ไทยพาณิชย์609-3,1(2500+2500)3(2500)6(2500)8(2500)ก.ย.64เงิน12,500 ,ตัดรด.รอการรับรู้ ธ.ไทยพาณิชย์609-3,17(2500)18(2500x4)21(2500)ส.ค.64เงิน15,000  รับเงินใบนำส่ง242/64คณะเศรษฐศาสตร์ฯ  รับเงินรับฝาก-คณะมนุษย์ฯ ค่าลงตีพิมพ์เผยแพร่บทความลงวารสารเศรษฐศาสตร์และบริหารธุรกิจ จากนางสาวบงกช แก้วคีรี27,500</t>
  </si>
  <si>
    <t>30/09/2564</t>
  </si>
  <si>
    <t>RV00300000564090515</t>
  </si>
  <si>
    <t>รับเงินโอน ธ.ไทยพาณิชย์ กระแสรายวัน044-1,30ก.ย.64  รับเงินใบนำส่ง251/64หอสมุด รับเงินรับฝาก-สำนักหอสมุด(สงขลา)  ค่าประกันของเสียหาย1,000,ตัด1,000โอน3,695</t>
  </si>
  <si>
    <t>23/09/2564</t>
  </si>
  <si>
    <t>RV00020900064090183</t>
  </si>
  <si>
    <t>บันทึกรายการเพื่อปรับมิติแผนงาน หน่วยงาน กองทุนและหมวดรายจ่ายให้ถูกต้อง ตามบันทึกข้อความที่ อว8206.04/1550 ลว.13/09/2564 เรื่อง ขออนุมัติเบิกเกินส่งคืน AP01110000064060052 โดยใช้สำเนาเอกสารเพื่อเบิกจ่ายพร้อมจัดทำ AP011100000064090024 เพื่อปรับหมวดรายจ่ายให้ถูกต้อง ตามมติกรรมการการเงินและทรัพย์สินครั้งที่ 6/2564 ที่กำหนดให้ใช้งบประมาณปกติแทนงบประมาณเงินรับฝาก (อ้างอิงเอกสารจ่าย PV64091201 ลว.23/09/2564)</t>
  </si>
  <si>
    <t>RV00020900064090243</t>
  </si>
  <si>
    <t>รับเงินโอนจากบัญชีเงินฝากออมทรัพย์ ธ.กรุงไทย เลขที่บัญชี 982-6-53082-4 ในวันที่ 03/09/2564 จากโครงการพัฒนาเครือข่ายสถาบันอุดมศึกษาเพื่อการวิจัยและนวัตกรรมเพื่อถ่ายทอดเทคโนโลยีสู่ชุมนฐานราก สำหรับงบสนับสนุนกิจกรรมการสร้างความเข้มแข็งของเครือข่ายบริหารการวิจัยภาคใต้ตอนล่าง=20000บ.งบสนับสนุนกิจกรรมการพัฒนาศักยภาพบุคลากรวิจัย นิสิต/นักศึกษา=50000บ.งบสนับสนุนการลงพื้นที่ศึกษาศักยภาพเพื่อยกระดับการพัฒนาเชิงพื้นที่ของเครือข่าย=80500บ.(งวดที่ 1) ตามใบเสร็จ PR2-2564:21/11</t>
  </si>
  <si>
    <t>RV00020900064090415</t>
  </si>
  <si>
    <t>ปรับมิติแผนงาน หน่วยงาน กองทุน เนื่องจากเบิกผิดแหล่ง ตามหนังสือที่ อว8206.04/1705 ลว.30/09/64 เรื่องขออนุมัติเบิกเกินส่งคืน AP01110000064060049 พร้อมจัดทำ AP01110000064090049 เพื่อปรับหมวดรายจ่ายให้ถูกต้อง</t>
  </si>
  <si>
    <t>29/06/2564</t>
  </si>
  <si>
    <t>RV00020900064060104</t>
  </si>
  <si>
    <t>รับเงินโอนจากบัญชีเงินฝากออมทรัพย์ ธ.กรุงไทย เลขที่บัญชี 981-2-81043-9 ในวันที่ 25/06/64(รับโอนจากวิทยาเขตสงขลาจากบัญชี 901-3-15359-3) จากกรมส่งเสริมคุณภาพสิ่งแวดล้อม เพื่อสนับสนุนการดำเนินกิจกรรมเครือข่ายเยาวชนด้านสิ่งแวดล้อมประจำปีงบประมาณ 2564 ตามใบเสร็จ เล่มที่ 1103 เลขที่ 30</t>
  </si>
  <si>
    <t>RV00020900064090348</t>
  </si>
  <si>
    <t>รับเงินโอนจากบัญชีเงินฝากออมทรัพย์ ธ.กรุงไทย เลขที่บัญชี 981-087600-9 ในวันที่ 08/09/2564 จากกองทุนเงินให้กู้ยืมเพื่อการศึกษา สำหรับเงินเพื่อการบริหารจัดการในการบริหารงานกองทุนเงินให้กู้ยืมเพื่อการศึกษา ประจำปีงบประมาณ พ.ศ.2564 ตามใบเสร็จ PR2-2564:22/7</t>
  </si>
  <si>
    <t>RV00300000564060225</t>
  </si>
  <si>
    <t>รับเงินโอนธ.ไทยพาณิชย์5949-4,18มิ.ย.64(6) ,ตัดรด.รอการรับรู้ ธ.กรุงไทย359-3,24พ.ค.64(ตัด17,994จาก35,988) รับเงินรับฝาก-ฝ่ายกิจการนิสิตฯสงขลา  เงินสนับสนุนการดำเนินกิจกรรมด้านสิ่งแวดล้อมสำหรับชมรมอนุรักษ์ทรัพยากรธรรมชาตและสิ่งแวดล้อมในสถาบันอุดมศึกษา ประจำปีงปม.2564 วิทยาเขตสงขลา 18,000จากกรมส่งเสริมสิ่งแวดล้อม ,โอน6</t>
  </si>
  <si>
    <t>15/09/2564</t>
  </si>
  <si>
    <t>RV00300000564090205</t>
  </si>
  <si>
    <t>พักเงินรับฝาก  บันทึกตัดรด.รอการรับรู้ ธ.กรุงไทย359-3,25ส.ค.64 รับเงินรับฝาก-ฝ่ายกิจการนิสิตฯสงขลา  งปม.สนับสนุนการดำเนินงานการคัดเลือกนักศึกษาเพื่อรับรางวัลพระราชทานระดับอุดมศึกษา ระดับเขต จากสนง.ปลัดกระทรวง อว.250,000,โอน 250,000</t>
  </si>
  <si>
    <t>RV00300000564090513</t>
  </si>
  <si>
    <t>รับเงินโอนธ.กรุงไทย995-1,8ก.ย.64 รับเงินรับฝาก- ฝ่ายกิจการนิสิตวิทยาเขตสงขลา คชจ.ในการบริหารงานกองทุน ปีงปม.2564 จากกยศ.149,480 ,โอน149,480</t>
  </si>
  <si>
    <t>22/01/2564</t>
  </si>
  <si>
    <t>RV00300000564010409</t>
  </si>
  <si>
    <t>รับเงินโอนธ.ไทยพาณิชย์5949-4,21ม.ค.64  รับเงินรับฝาก-ฝ่ายการคลังและทรัพย์สิน  ค่าปรับกรณีชำระภาษีล่าช้า (ภงด.53) จากหน่วยลงทุนประเภทตราสารหนี้ KF-CSINCOM จำนวนเงิน 248,000,000 บาท จากธ.กรุงศรีฯ519.19,โอน519.19</t>
  </si>
  <si>
    <t>เพิ่มในรายงานเดือนก.ค.64</t>
  </si>
  <si>
    <t>RV00300000564090512</t>
  </si>
  <si>
    <t>รับเงินโอน ธ.ไทยพาณิชย์5949-4,30ก.ย.64 รับเงินรับฝาก-ฝ่ายการคลังฯ  คืนภาษีจากการคืนเงินเดือน ตั้งแต่เดือน ม.ค.64-เม.ย64 เดือนละ802x4รวม3,208 เนื่องจากหน่วยงานยุติการจ้าง จากสรรพากร3,208</t>
  </si>
  <si>
    <t>30/07/2564</t>
  </si>
  <si>
    <t>RV00020900064070205</t>
  </si>
  <si>
    <t>รับเงินโอนจากบัญชีเงินฝากออมทรัพย์ ธ.กรุงไทย เลขที่บัญชี 981-2-81043-9 ในวันที่ 13/07/2564 จากสำนักงานปลัดกระทรวงอุดมศึกษา วิทยาศาสตร์ วิจัยและนวัตกรรม สำหรับเงินสนับสนุนงบประมาณประจำปีงบประมาณ2564 งวดที่2 ให้แก่โครงการ-วมว.ม.ทักษิณ(หักค่าธรรมเนียม10%เป็นเงินบำรุงมหาวิทยาลัย) ตามใบเสร็จ เล่มที่ 1106 เลขที่ 30</t>
  </si>
  <si>
    <t>30/06/2564</t>
  </si>
  <si>
    <t>JV00300000564060126</t>
  </si>
  <si>
    <t>รับดอกเบี้ยธ.ไทยพาณิชย์ 3809-8 โครงการมหาวิวทยาลัยแห่งความสุข</t>
  </si>
  <si>
    <t>JV00300000564070140</t>
  </si>
  <si>
    <t>ปรับปรุงดอกเบี้ยเดือน มิ.ย.64พร้อมกระทบงปม.ตามJV00300000564060126 ,30มิ.ย.64 เงินรับฝาก-ฝ่ายบริหารกลางฯ  เข้า เงินรับฝาก-มหาวิทยาลัยทักษิณ(โครงการมหาวิทยาลัยแห่งความสุข การสร้างสุขภาวะในองค์กร)</t>
  </si>
  <si>
    <t>JV00300000564070139</t>
  </si>
  <si>
    <t>บันทึกตั้งรด.รอการรับรู้ ธ.ไทยพาณิชย์809-8,5ก.ค.64  เงินรับฝาก-มหาวิทยาลัยทักษิณ(โครงการมหาวิทยาลัยแห่งความสุข การสร้างสุขภาวะในองค์กร)  จำนวน 1 รายการ311,000</t>
  </si>
  <si>
    <t>JV00300000564080042</t>
  </si>
  <si>
    <t>ปรับปรุง JV00300000564070139,30ก.ค.64 เงินรับฝาก-มหาวิทยาลัยทักษิณ(โครงการมหาวิทยาลัยแห่งความสุข การสร้างสุขภาวะในองค์กร) เข้ารายได้รอการรับรู้311,000</t>
  </si>
  <si>
    <t>10/08/2564</t>
  </si>
  <si>
    <t>RV00300000564080113</t>
  </si>
  <si>
    <t>บันทึกตัดรด.รอการรับรู้ ธ.ไทยพาณิชย์809-8,5ก.ค.64  รับเงินรับฝาก-มหาวิทยาลัยทักษิณ(โครงการมหาวิทยาลัยแห่งความสุข การสร้างสุขภาวะในองค์กร) จากสนง.กองทุนสนับสนุนการสร้างเสริมสุขภาพ (สสส.),โอน311,000.00</t>
  </si>
  <si>
    <t>รหัสบัญชี 21060201010300</t>
  </si>
  <si>
    <t>ชื่อบัญชี เงินรับฝาก-สำนักส่งเสริมการบริการวิชาการและภูมิปัญญาชุมชนมหาวิทยาลัยทักษิณ</t>
  </si>
  <si>
    <t>30/08/2564</t>
  </si>
  <si>
    <t>JV00020900064080071</t>
  </si>
  <si>
    <t>ปรับปรุงรายได้ดอกเบี้ยเงินฝากและสถาบันการเงินคู่กับบัญชีเงินรับฝากของ สสช.(ตามเอกสารJV00020900064060061) เนื่องจากทางแหล่งผู้ให้เงินให้สรุปรายได้และค่าใช้จ่ายพร้อมเงินคงเหลือส่งคืนคลังเมื่อสิ้นสุดโครงการ ตามบันทึกที่ อว8206.07/1615 ลว.30/08/64 เรื่องขอชี้แจงการนำส่งดอกเบี้ยจากโครงการฯ</t>
  </si>
  <si>
    <t>RV00020900064080191</t>
  </si>
  <si>
    <t>รับเงินโอนจากบัญชีเงินฝากออมทรัพย์ ธ.กรุงไทย เลขที่บัญชี 981-2-81043-9 ในวันที่ 20/08/64 จากสำนักงานปลัดกระทรวงการอุดมศึกษา วิทยาศาสตร์ วิจัยและนวัตกรรม สำหรับเงินพระราชทานเพื่อสนับสนุนโรงพยาบาลสนาม เพื่อรองรับสถานการณ์การแพร่ระบาดของโรคติดเชื้อไวรัสโคโรน่า 2019 ตามใบเสร็จ PR2-2564:18/17</t>
  </si>
  <si>
    <t>JV00020900064090073</t>
  </si>
  <si>
    <t>ปรับปรุงรายการ RV00020900064080191 เนื่องจากอนุมัติรายการนำส่งเงินเป็นรายได้อื่นของมหาวิทยาลัยแทนบัญชีเงินรับฝากของหน่วยงาน ตามเอกสาร อว8206.07/1615 ลว.30/08/2564 เรื่องขอนำส่งเงินที่ได้รับพระราชทานพระราชทรัพย์สนับสนุนการดำเนินการรองรับสถานการณ์การแพร่ระบาดของโรคติดเชื้อไวรัสโคโรน่า</t>
  </si>
  <si>
    <t>RV00300000564080222</t>
  </si>
  <si>
    <t>บันทึกตัดรด.รอการรับรู้ ธ.ไทยพาณิชย์609-3,12ก.ค.64(271,023),รับเงินโอนธ.ไทยพาณิชย์5949-4,20ส.ค.64(12)  รับเงินรับฝาก-บัณฑิตวิทยาลัย  เงินสนับสนุนการทำกิจกรรมส่งเสริมและสนับสนุนการวิจัย เกี่ยวกับการทำวิทยานิพนธ์ของนิสิตระดับบัณฑิตศึกษา จากสนง.การวิจัยแห่งชาต (วช.)271,035</t>
  </si>
  <si>
    <t>ปีงบประมาณ 2564  ตั้งแต่วันที่  1 มิถุนายน 2564   ถึง วันที่  30 กันยายน 2564</t>
  </si>
  <si>
    <t>รับ</t>
  </si>
  <si>
    <t>27/10/2564</t>
  </si>
  <si>
    <t>RV00020900065100101</t>
  </si>
  <si>
    <t>รับเงินโอนจากบัญชีเงินฝากออมทรัพย์ ธ.ไทยพาณิชย์ เลขที่บัญชี 403-487220-3 ในวันที่ 19/10/2564 จากนางสาวคณิดา สินไหม สำหรับเงินบริจาคเพื่อสนับสนุนทุนการศึกษาให้แก่นิสิตคณะวิทยาศาสตร์ ภายใต้ทุนเพชรทานตะวัน ตามใบเสร็จ PR2-2565:2/41</t>
  </si>
  <si>
    <t>04/11/2564</t>
  </si>
  <si>
    <t>RV00020900065110031</t>
  </si>
  <si>
    <t>รับเงินโอนจากบัญชีเงินฝากออมทรัพย์ ธ.ไทยพาณิชย์ เลขที่บัญชี 403-487220-3 ในวันที่ 31/10/2564 จากนางสาวพีรนาฎ คิดดี สำหรับเงินบริจาคเพื่อสนับสนุนทุนการศึกษาให้แก่นิสิตคณะวิทยาศาสตร์ภายใต้ทุนเพชรทานตะวัน ตามใบเสร็จ PR2-2565:3/32</t>
  </si>
  <si>
    <t>10/11/2564</t>
  </si>
  <si>
    <t>RV00020900065110065</t>
  </si>
  <si>
    <t>รับเงินโอนจากบัญชีเงินฝากออมทรัพย์ ธ.ไทยพาณิชย์ เลขที่บัญชี 403-487220-3 ในวันที่ 04/11/2564 จากนายนุกูล อินทระสังขา สำหรับเงินบริจาคเพื่อสนับสนุนทุนการศึกษาให้แก่นิสิตคณะวิทยาศาสตร์ภายใต้ทุนเพชรทานตะวัน ตามใบเสร็จ PR2-2565:3/49</t>
  </si>
  <si>
    <t>29/11/2564</t>
  </si>
  <si>
    <t>RV00020900065110151</t>
  </si>
  <si>
    <t>รับเงินโอนจากบัญชีเงินฝากออมทรัพย์ ธ.ไทยพาณิชย์ เลขที่บัญชี 403-487220-3 ในวันที่ 09/11/2564 จากนางปรีดาภรณ์ กาญจนสำราญวงศ์ สำหรับเงินบริจาคเพื่อสนับสนุนทุนการศึกษาให้แก่นิสิตคณะวิทยาศาสตร์ภายใต้ทุนเพชรทานตะวัน ตามใบเสร็จ PR2-2565:4/47</t>
  </si>
  <si>
    <t>RV00020900065100102</t>
  </si>
  <si>
    <t>รับเงินโอนจากบัญชีเงินฝากออมทรัพย์ ธ.ไทยพาณิชย์ เลขที่บัญชี 403-487220-3 ในวันที่ 25/10/2564 จากนางสาวกมลทิพย์ กุลคง=20000บ. และนายสมัคร แก้วสุกแสง=20000บ. สำหรับเงินบริจาคเพื่อสนับสนุนทุนการศึกษาให้แก่นิสิตคณะเทคโนโลยีและการพัฒนาชุมชน ตามใบเสร็จ PR2-2565:2/37 ถึง PR2-2565:2/38</t>
  </si>
  <si>
    <t>RV00020900065110030</t>
  </si>
  <si>
    <t>รับเงินโอนจากบัญชีเงินฝากออมทรัพย์ ธ.ไทยพาณิชย์ เลขที่บัญชี 403-487220-3 ในวันที่ 28/10/2564 จากนางสาวสุขุมาล หวานแก้ว=2000บ. และวันที่ 02/11/2564 จากนางพัชรี ชุมทอง=3000บ. สำหรับรายการเงินบริจาคเพื่อสนับสนุนการศึกษาให้แก่นิสิตคณะเทคโนโลยีและการพัฒนาชุมชน ตามใบเสร็จ PR2-2565:3/23 ถึง PR2-2565:3/24</t>
  </si>
  <si>
    <t>09/11/2564</t>
  </si>
  <si>
    <t>RV00020900065110054</t>
  </si>
  <si>
    <t>รับเงินโอนจากบัญชีเงินฝากออมทรัพย์ ธ.ไทยพาณิชย์ เลขที่บัญชี 403-487220-3 ในวันที่ 08/11/2564 จากนายสุรศักดิ์ คชภักดี สำหรับรายการเงินบริจาคเพื่อสนับสนุนการศึกษาให้แก่นิสิตคณะเทคโนโลยีและการพัฒนาชุมชน ตามใบเสร็จ PR2-2565:3/47</t>
  </si>
  <si>
    <t>11/10/2564</t>
  </si>
  <si>
    <t>RV00300000565100131</t>
  </si>
  <si>
    <t>บันทึกตัดรด.รอการรับรู้ ธ.กรุงไทย359-3,8ก.ย.64  เงินบริจาค-ฝ่ายกิจการนิสิตฯสงขลา เงินสนับสนุนทุนการศึกษาโครงการสานฝันการกีฬาสู่ระบบการศึกษาในจ.ชายแดนใต้ ภาค1,2 ปีการศึกษา2563 รุ่นที่3นิสิต1รายจากอว.55,000 ,โอน55,000</t>
  </si>
  <si>
    <t>12/10/2564</t>
  </si>
  <si>
    <t>RV00300000565100148</t>
  </si>
  <si>
    <t>รับเงินโอนธ.กรุงไทย359-3,1ต.ค.64 รับเงินบริจาค-ฝ่ายกิจการนิสิตฯสงขลา ทุนสนับสนุนการศึกษาของนิสิต(น.ส.วรรณิกา สระแก้ว) ประจำเดือน ต.ค.64 จากนายบัญญัติ จันทร์เสนะ2,000,โอน2,000</t>
  </si>
  <si>
    <t>01/11/2564</t>
  </si>
  <si>
    <t>RV00300000565110012</t>
  </si>
  <si>
    <t>รับเงินโอนธ.กรุงไทย359-3,1พ.ย.64 รับเงินบริจาค-ฝ่ายกิจการนิสิตฯสงขลา ทุนสนับสนุนการศึกษาของนิสิต(น.ส.วรรณิกา สระแก้ว) ประจำเดือน พ.ย.64 จากนายบัญญัติ จันทร์เสนะ2,000,โอน2,000</t>
  </si>
  <si>
    <t>RV00300000565110014</t>
  </si>
  <si>
    <t>ตัดรด.รอการรับรู้ รับเงินโอนธ.กรุงไทย359-3,29ก.ย.64 รับเงินบริจาค-ฝ่ายกิจการนิสิตฯสงขลา งปม.สนับสนุนทุนการศึกษาโครงการกองทุนการศึกษาระดับอุดมศึกษา ภาค1/64 นิสิต2ราย จากอว.55,000,โอน55,000</t>
  </si>
  <si>
    <t>RV00300000565110015</t>
  </si>
  <si>
    <t>รับเงินโอนธ.ไทยพาณิชย์5949-4,1พ.ย.64 รับเงินบริจาค-ฝ่ายกิจการนิสิตฯสงขลา ทุนการศึกษาโครงการ 7 สีช่วยชาวบ้าน สานฝันการศึกษา รุ่นที่2 จากอว.ออกใบเสร็จในนาม บ.กรุงเทพโทรทัศน์และวิทยุ จำกัด40,000,โอน50,000</t>
  </si>
  <si>
    <t>03/11/2564</t>
  </si>
  <si>
    <t>RV00300000565110034</t>
  </si>
  <si>
    <t>ตัดรด.รอการรับรู้ ธ.ไทยพาณิชย์5949-4,29ต.ค.64  รับเงินบริจาค-ฝ่ายกิจการนิสิตฯสงขลา สนับสนุนเงินทุนการศึกษา ประจำปีการศึกษา2563 จำนวน2ราย จากโครงการทุนการศึกษาเครือเจริญโภคภัณฑ์60,000,โอน60,000</t>
  </si>
  <si>
    <t>RV00300000565110036</t>
  </si>
  <si>
    <t>บันทึกตัดบัญชีรด.รอการรับรู้  รับเงินโอนธ.359-3,1ต.ค.64 เงินบริจาค-ฝ่ายกิจการนิสิตฯสงขลา เงินสนับสนุนทุนการศึกษาโครงการสานฝันการกีฬาสู่ระบบการศึกษาในจ.ชายแดนใต้ รุ่นที่1-3 ภาค1/2564  จากอว.2,117,500</t>
  </si>
  <si>
    <t>RV00300000565110038</t>
  </si>
  <si>
    <t>บันทึกตัดบัญชีรด.รอการรับรู้  รับเงินโอนธ.359-3,20ต.ค.64 รับเงินบริจาค-ฝ่ายกิจการนิสิตฯสงขลา เงินสนับสนุนทุนการศึกษา  ประจำปี2564จำนวน4ราย จากมูลนิธิชิน โสภณพณิช80,000,โอน80,000</t>
  </si>
  <si>
    <t>RV00300000565110040</t>
  </si>
  <si>
    <t>ตัดบัญชีรด.รอการรับรู้ รับเงินโอนธ.กรุงไทย359-3,28ก.ย.64  รับเงินบริจาค-ฝ่ายกิจการนิสิตฯสงขลา ทุนการศึกษาเฉลิมราชกุมารี ภาค1/64 นิสิต3ราย เงิน82,500</t>
  </si>
  <si>
    <t>RV00300000565110042</t>
  </si>
  <si>
    <t>ตัดบัญชีรด.รอการรับรู้  รับเงินโอนธ.กรุงไทย359-3,1ต.ค.64 เงินบริจาค-ฝ่ายกิจการนิสิตฯ งปม.ทุนการศึกษาค่าครองชีพโครงการทุนอุดมศึกษาเพื่อการพัฒนาจ.ชายแดนใต้ ภาค1/64นิสิต13ราย จากอว.260,000,โอน260,000</t>
  </si>
  <si>
    <t>RV00300000565110128</t>
  </si>
  <si>
    <t>ตัดรด.รอการรับรู้ รับเงินโอนธ.กรุงไทย359-3,29ก.ย.64 รับเงินบริจาค-ฝ่ายกิจการนิสิตวิทยาเขตสงขลา โครงการสนับสนุนเงินอุดหนุนการศึกษาสำหรับคนพิการ ในระดับอนุปริญญาและระดับป.ตรี ภาคเรียนที่2/63,3/63 จำนวน8ราย จาก อว.,โอน112,900</t>
  </si>
  <si>
    <t>02/12/2564</t>
  </si>
  <si>
    <t>RV00300000565120022</t>
  </si>
  <si>
    <t>ตัดรด.รอการรับรู้ รับเงินโอนธ.กรุงไทย359-3,29ต.ค.64 รับเงินบริจาค-ฝ่ายกิจการนิสิตฯสงขลา เงินสนับสนุนทุนการศึกษา ปีการศึกษา2563 จากมูลนิธิหอการค้าอเมริกันในประเทศไทย50,000,โอน50,000</t>
  </si>
  <si>
    <t>RV00300000565120023</t>
  </si>
  <si>
    <t>รับเงินโอนธ.กรุงไทย359-3,2ธ.ค.64 รับเงินบริจาค-ฝ่ายกิจการนิสิตฯสงขลา ทุนสนับสนุนการศึกษาของนิสิต(น.ส.วรรณิกา สระแก้ว) ประจำเดือน ธ.ค.64 จากนายบัญญัติ จันทร์เสนะ2,000,โอน2,000</t>
  </si>
  <si>
    <t>14/12/2564</t>
  </si>
  <si>
    <t>RV00300000565120260</t>
  </si>
  <si>
    <t>รับเงินโอน ธ.ไทยพาณิชย์5949-4,14ธ.ค.64  เงินบริจาค-ฝ่ายกิจการนิสิตฯสงขลา  รับเงินทุนการศึกษาประเภททุนขาดแคลน ให้นิสิต2ราย น.ส.กมลรัตน์ แซ่พง10,000,นางสาวสุนิสา ชูหนู10,000 จากนายเกษม อัศวตรีรัตนกุล20,000,โอน20,000</t>
  </si>
  <si>
    <t>20/12/2564</t>
  </si>
  <si>
    <t>RV00300000565120276</t>
  </si>
  <si>
    <t>ตัดรด.รอการรับรู้ รับเงินโอนธ.กรุงไทย359-3,30พ.ย.64 รับเงินบริจาค-ฝ่ายกิจการนิสิตฯสงขลา เงินสนับสนุนทุนการศึกษา ปีการศึกษา2564 นิสิต1ราย จากมูลนิธิหอการค้าอเมริกันในประเทศไทย25,000,โอน25,000</t>
  </si>
  <si>
    <t>28/12/2564</t>
  </si>
  <si>
    <t>RV00300000565120322</t>
  </si>
  <si>
    <t>รับเงินโอน ธ.ไทยพาณิชย์5949-4,24ธ.ค.64 รับเงินบริจาค-ฝ่ายกิจการนิสิตฯสงขลา  รับเงินสนับสนุนทุนการศึกษา ให้กับนิสิต 2 ราย จากนางสาวอมรรัตน์ วรรณวิไล4,000,โอน4,000</t>
  </si>
  <si>
    <t>30/12/2564</t>
  </si>
  <si>
    <t>RV00300000565120357</t>
  </si>
  <si>
    <t>รับเงินโอน ธ.ไทยพาณิชย์5949-4,30ธ.ค.64 รับบริจาค-ฝ่ายกิจการฯนิสิตสงขลา รับเงินสนับสนุนทุนการศึกษา จากนางปุญญภา นิธิพิเชฐ2,000,จากนางสาวศิริรัตน์ สินประจักษ์ผล3,000,จากนายพูลเกียรติ มงคลสวัสดิ์1,000 รวม6,000,โอน6,000</t>
  </si>
  <si>
    <t>RV00300000565120358</t>
  </si>
  <si>
    <t>รับเงินโอน ธ.ไทยพาณิชย์5949-4,24ธ.ค.64 รับบริจาค-ฝ่ายกิจการฯนิสิตสงขลา รับเงินสนับสนุนทุนการศึกษา จากนางมาดี ศรนารายณ์10,000,จากนายเทเวศน์ จันทร์หอม2,000,จากนายธีรพันธ์ สังข์แก้ว1,000,จากนางอรพิน ทิพย์เดช1,000,จากนายสิงหา ตุลยกุล1,000,จากนางสากนกลักษณ์ ผ่องจิตร์2,000 รวม17,000,โอน17,000</t>
  </si>
  <si>
    <t>RV00300000565120359</t>
  </si>
  <si>
    <t>รับเงินโอน ธ.ไทยพาณิชย์5949-4,20(10,000)27(2,500)ธ.ค.64 รับบริจาค-ฝ่ายกิจการฯนิสิตสงขลา รับเงินสนับสนุนทุนการศึกษา จากนายพัศรเบศวณ์ เวชวิริยะสกุล2,500 รวม12,500,โอน10,000+2,500</t>
  </si>
  <si>
    <t>RV00300000565120360</t>
  </si>
  <si>
    <t>รับเงินโอน ธ.ไทยพาณิชย์5949-4,23(5000)27(2500)28(1500)ธ.ค.64 รับบริจาค-ฝ่ายกิจการฯนิสิตสงขลา รับเงินสนับสนุนทุนการศึกษา จากนายสิงหา ประสิทธิพงศ์5,000,จากนางสาวจิดาภา สุวรรณฤกษ์1,500,จากนางสาววิภาฤดี วิภาวิน2,500 รวม9,000,โอน5,000+2,500+1,500</t>
  </si>
  <si>
    <t>RV00020900065110021</t>
  </si>
  <si>
    <t>รับเงินโอนจากบัญชีเงินฝากออมทรัพย์ ธ.ไทยพาณิชย์ เลขที่บัญชี 405-658445-4 ในวันที่ 29/10/2564 จากเครือเจริญโภคภัณฑ์ สำหรับเงินสนับสนุนโครงการทุนการศึกษา เครือเจริญโภคภัณฑ์ ภายใต้มูลนิธิเจริญโภคภัณฑ์ ในกับนิสิต (นายชญานิน ปักษีสิงห์, นายสุทิวัส ทุมรัตน์, นายธีรภัทร แก้วสม, นายธีรภัทร สุดชู,นางสาวจิตอัปสร ชำนาญ,นายอัทศนุ ธานีรัตน์ ทุนละ 30000 บ.) ตามใบเสร็จ PR2-2565:3/14</t>
  </si>
  <si>
    <t>RV00020900065110023</t>
  </si>
  <si>
    <t>รับเช็คเลขที่ 81314086 ธ.กสิกรไทย สาขาถนนรัชดาภิเษก ห้วยขวาง ลงวันที่ 26/08/2564 จากบริษัท เมืองไทยประกันชีวิต จำกัด (มหาชน) สำหรับรายการเงินบริจาคเพื่อเป็นทุนการศึกษาให้แก่นิสิตมหาวิทยาลัยทักษิณ ตามใบเสร็จ PR2-2565:3/11</t>
  </si>
  <si>
    <t>05/11/2564</t>
  </si>
  <si>
    <t>RV00020900065110043</t>
  </si>
  <si>
    <t>รับเช็คเลขที่ 46185046 ธ.กสิกรไทย สาขาถนนสาทร ลงวันที่ 27/09/2564 จากบริษัท น้ำมันปิโตรเลียมไทย จำกัด สำหรับรายการเงินบริจาคเพื่อเป็นทุนการศึกษาให้แก่นิสิตมหาวิทยาลัยทักษิณที่ขาดแคลนทุนทรัพย์และมีความประพฤติดีที่ศึกษาอยู่ในระดับปริญญาตรี ตามใบเสร็จ PR2-2565:3/33</t>
  </si>
  <si>
    <t>26/11/2564</t>
  </si>
  <si>
    <t>RV00020900065110144</t>
  </si>
  <si>
    <t>รับเงินโอนจากบัญชีเงินฝากออมทรัพย์ ธ.ไทยพาณิชย์ เลขที่บัญชี 405-658445-4 ในวันที่ 25/11/2564 จากนายสุรไชย เตียวอนันต์ สำหรับรายการเงินบริจาคเพื่อเป็นทุนการศึกษาให้แก่นิสิตมหาวิทยาลัย ตามใบเสร็จ PR2-2565:4/38</t>
  </si>
  <si>
    <t>RV00300000565120261</t>
  </si>
  <si>
    <t>รับเช็ค เงินบริจาค-ฝ่ายการคลังฯ เงินสนับสนุนให้มหาวิทยาลัยใช้ประโยชน์ด้านการศึกษา ตามโครงการความร่วมมือในการพัฒนาระบบ Smart University ปีที่3จากธ.ไทยพาณิชย์ จำกัด(มหาชน)2,000,000</t>
  </si>
  <si>
    <t>17/12/2564</t>
  </si>
  <si>
    <t>RV00020900065120118</t>
  </si>
  <si>
    <t>รับเงินโอนจากบัญชีเงินฝากกระแสรายวัน ธ.ไทยพาณิชย์ เลขที่บัญชี 468-022625-8 ระหว่างวันที่ 13 ธันวาคม 2564 จากนายกฤศณพันธ์ จันทร์คง สำหรับรายการเงินบริจาคเพื่อเป็นทุนการศึกษาให้กับนิสิตระดับปริญญาตรี คณะวิศวกรรมศาสตร์ ตามใบเสร็จ PR2-2565:6/44 ถึง PR2-2565:6/49</t>
  </si>
  <si>
    <t>24/12/2564</t>
  </si>
  <si>
    <t>RV00020900065120163</t>
  </si>
  <si>
    <t>รับเงินโอนเป็นเงินบริจาคเพื่อสนับสนุนทุนการศึกษา-คณะวิศวกรรมศาสตร์ จากนายธรรมรัตน์ บุยเกิด และพงศกร เกลี้ยงแป้น ตามใบเสร็จรับเงินเลขที่PR2-2565:7/16-17 โอนเข้า ธ.ไทยพาณิชย์ เลขที่403-4-87220-3 วันที่21 ธค.64</t>
  </si>
  <si>
    <t>29/12/2564</t>
  </si>
  <si>
    <t>RV00020900065120185</t>
  </si>
  <si>
    <t>รับเงินโอนจากบัญชีเงินฝากออมทรัพย์ ธ.ไทยพาณิชย์ เลขที่บัญชี 403-487220-3 ในวันที่ 27/12/2564 จากนายสิทธิชัย นงค์นวล สำหรับเงินบริจาคเพื่อสนับสนุนการศึกษาให้แก่นิสิตคณะวิศวกรรมศาสตร์ ตามใบเสร็จ PR2-2565:7/27</t>
  </si>
  <si>
    <t>20/10/2564</t>
  </si>
  <si>
    <t>RV00020900065100060</t>
  </si>
  <si>
    <t>รับเงินโอนจากบัญชีเงินฝากออมทรัพย์ ธ.ออมสิน เลขที่บัญชี 020240828481 ในวันที่ 20/10/2564(นำเช็คเลขที่12984793 ลว.20/10/2564 ธ.กรุงเทพ สาขาสำนักงานใหญ่สีลม ฝากเข้าบัญชี) จากมูลนิธิชินโสภณพนิช สำหรับเงินบริจาคเพื่อสนับสนุนการศึกษาของคณะพยาบาลศาสตร์ ตามใบเสร็จ PR2-2565:2/5</t>
  </si>
  <si>
    <t>RV00020900065120168</t>
  </si>
  <si>
    <t>รับเงินบริจาคเพื่อสนับสนุนทุนการศึกษา-คณะอุตสาหกรรมเกษตรและชีวภาพ จากนางจรรยา ชูทับ ตามใบเสร็จรับเงินเลขที่PR2-2565:7/21 โอนเข้า ธ.ไทยพาณิชย์ เลขที่403-4-87220-3 วันที่24 ธค.64</t>
  </si>
  <si>
    <t>RV00020900065120169</t>
  </si>
  <si>
    <t>รับเงินบริจาคเพื่อสนับสนุนทุนการศึกษา-คณะอุตสาหกรรมเกษตรและชีวภาพ จากนางณัฐกาญจน์ แดงมณี ตามใบเสร็จรับเงินเลขที่PR2-2565:7/22 โอนเข้า ธ.ไทยพาณิชย์ เลขที่403-4-87220-3 วันที่24 ธค.64</t>
  </si>
  <si>
    <t>27/12/2564</t>
  </si>
  <si>
    <t>RV00020900065120174</t>
  </si>
  <si>
    <t>รับเงินบริจาคเพื่อสนับสนุนทุนการศึกษา-คณะอุตสาหกรรมเกษตรและชีวภาพ จากนางสาวรสวันต์ อินทรศิริสวัสดิ์ ตามใบเสร็จรับเงินเลขที่PR2-2565:7/26 เงินโอนเข้า ธ.ไทยพาณิชย์ เลขที่403-4-87220-3 วันที่27 ธค.64</t>
  </si>
  <si>
    <t>RV00020900065120183</t>
  </si>
  <si>
    <t>รับเงินโอนจากบัญชีเงินฝากออมทรัพย์ ธ.ไทยพาณิชย์ เลขที่บัญชี 403-487220-3 ในวันที่ 27/12/2564 จากนางสาวอมรรัตน์ ถนนแก้ว และวันที่ 28/12/2564 จากนายวีรวัฒน์ ธีราโมกข์ สำหรับเงินบริจาคเพื่อสนับสนุนการศึกษาภายใต้ชื่อทุนบัวหลวง ให้แก่นิสิตคณะอุตสาหกรรมและชีวภาพ ตามใบเสร็จ PR2-2565:7/29 ถึง PR2-2565:7/30</t>
  </si>
  <si>
    <t>RV00020900065120184</t>
  </si>
  <si>
    <t>รับเงินโอนจากบัญชีเงินฝากออมทรัพย์ ธ.ไทยพาณิชย์ เลขที่บัญชี 403-487220-3 ในวันที่ 28/12/2564 จากนายถาวร จันทโชติ สำหรับเงินบริจาคเพื่อสนับสนุนการศึกษาภายใต้ชื่อทุนบัวหลวง ให้แก่นิสิตคณะอุตสาหกรรมและชีวภาพ ตามใบเสร็จ PR2-2565:7/28</t>
  </si>
  <si>
    <t>RV00020900065120193</t>
  </si>
  <si>
    <t>รับเงินโอนจากบัญชีเงินฝากออมทรัพย์ ธ.ไทยพาณิชย์ เลขที่บัญชี 403-487220-3 ในวันที่ 30/12/2564 จากนางวิไลลักษณ์ กล่อมพงษ์ สำหรับเงินบริจาคเพื่อสนับสนุนการศึกษาภายใต้ชื่อทุนบัวหลวง ให้แก่นิสิตคณะอุตสาหกรรมและชีวภาพ ของนายรัฐพล กล่อมพงษ์ ตามใบเสร็จ PR2-2565:7/37</t>
  </si>
  <si>
    <t>รหัสบัญชี 21030301010076</t>
  </si>
  <si>
    <t>ชื่อบัญชี เงินบริจาค-คณะวิทยาการสุขภาพและการกีฬา</t>
  </si>
  <si>
    <t>26/10/2564</t>
  </si>
  <si>
    <t>RV00020900065100095</t>
  </si>
  <si>
    <t>รับเงินโอนจากบัญชีเงินฝากออมทรัพย์ ธ.ไทยพาณิชย์ เลขที่บัญชี 403-487220-3 ในวันที่ 11/10/2564 (จากนางสาวกุสุมาลย์ น้อยผา=2000บ. และนายยุทธพงษ์ จันทร์ยิ้ม=30000บ.) สำหรับเงินบริจาคเพื่อเป็นทุนการศึกษาให้แก่นิสิตคณะวิทยาการสุขภาพและการกีฬา ภายใต้ทุนศราวุธ อินทราพงษ์) ตามใบเสร็จ PR2-2565:2/29 ถึง PR2-2565:2/30</t>
  </si>
  <si>
    <t>RV00020900065110041</t>
  </si>
  <si>
    <t>รับเงินโอนจากบัญชีเงินฝากออมทรัพย์ ธ.ไทยพาณิชย์ เลขที่บัญชี 403-487220-3 ในวันที่ 11/10/2564 จากนางนันทนัช ยศนุ้ย สำหรับเงินบริจาคเพื่อเป็นทุนการศึกษาให้แก่นิสิตคณะวิทยาการสุขภาพและการกีฬา  ทุนศราวุธ อินทราพงษ์ ตามใบเสร็จ PR2-2565:3/35</t>
  </si>
  <si>
    <t>29/10/2564</t>
  </si>
  <si>
    <t>GJ0030000056510000124</t>
  </si>
  <si>
    <t>ยกเลิกใบเสร็จรับเงิน ยกเลิก RV00300000564090137,2ก.ย.64 จากการยกเลิกใบเสร็จSL2-64:51/15 ลว2ก.ย.64 โครงการพัฒนาศักยภาพรร.ในเขตพื้นที่การศึกษาจ.ภาคใต้ เป็นล้างหนี้ บย.344/64 น.ส.อภิรัตน์ดา ทองแกมแก้ว300,000ตามอว8205.01(ตชด.)/821ลว28ต.ค.64 RV00300000564090137</t>
  </si>
  <si>
    <t>RV00300000565120335</t>
  </si>
  <si>
    <t>ตัดรด.รอการรับรู้ รับเงินโอน ธ.ไทยพาณิชย์5949-4,18พ.ย.64  รับเงินรับฝาก-คณะศึกษาศาสตร์  เงินสนับสนุนคณะศึกษาศาสตร์ ภาคเรียน1/64 โครงการChevron Enjoy Science สนุกวิทย์ พลังคิดเพื่ออนาคต ระยะที่2 ทุนสนับสนุนเพื่อการพัฒนาศักยภาพครูและบุคลากรทางการศึกษาด้านสะเต็มศึกษางวดที่1 ค่านิเทศสนับสนุนอ.ฯ120,000,ค่าตอบแทนวิทยากรครู60,000 ตามสัญญาเลขที่ SG0007.21 ลว27ก.ย.64  จากบ.ศูนย์ภูมิภาคว่าด้วนสะเต็มศึกษาขององค์กรรัฐมนตรีศึกษาแห่งเอเชียตะวันออกเฉียงใต้180,000จากโอน482,400</t>
  </si>
  <si>
    <t>RV00300000565110009</t>
  </si>
  <si>
    <t>บันทึกตัดรด.รอการรับรู้ ธ.ไทยพาณิชย์609-3,4(2500x2)14(2500)15(2500)16(2500)21(2500x3)25(2500)26(2500)ต.ค.64  รับเงินรับฝาก-คณะเศรษฐศาสตร์ฯ  ค่าธ.ตีพิมพ์เผยแพร่บทความลงวารสารเศรษฐศาสตร์ฯ รวม25,000</t>
  </si>
  <si>
    <t>19/11/2564</t>
  </si>
  <si>
    <t>RV00300000565110278</t>
  </si>
  <si>
    <t>รับเงินโอน ธ.ไทยพาณิชย์609-3,8(2500)10(2500+2500)พ.ย.64 รับเงินใบนำส่ง26/65คณะเศรษฐศาสตร์ฯ  รับเงินรับฝาก-คณะเศรษฐศาสตร์ฯ  ค่าตีพิมพ์เผยแพร่บทความวิชาการ วารสารเศรษฐศาสตร์และบริหารธุรกิจ ม.ทักษิณ รวม7,500</t>
  </si>
  <si>
    <t>07/12/2564</t>
  </si>
  <si>
    <t>RV00300000565120034</t>
  </si>
  <si>
    <t>ตัดรด.รอการรับรู้ รับเงินโอน ธ.ไทยพาณิชย์609-3,18(2500+2500)27(2500)พ.ย.64 รับเงินใบนำส่ง35/65คณะเศรษฐศาสตร์ฯ รับเงินรับฝาก-คณะเศรษฐศาสตร์ฯ ค่าตีพิมพ์เผยแพร่บทความวิชาการ วารสารเศรษฐศาสตร์และบริหารธุรกิจ ม.ทักษิณ รวม7,500</t>
  </si>
  <si>
    <t>12/11/2564</t>
  </si>
  <si>
    <t>RV00020900065110078</t>
  </si>
  <si>
    <t>รับเงินโอนจากบัญชีเงินฝากออมทรัพย์ ธ.กรุงไทย เลขที่บัญชี 981-2-81043-9 ในวันที่ 28/10/2564 จากสำนักงานกระทรวงการอุดมศึกษา วิทยาศาสตร์ วิจัยและนวัตกรรม สำหรับเงินสนับสนุนงบประมาณเพื่อดำเนินงานโครงการส่งเสริมหน่วยจัดการทรัพย์สินทางปัญญาและถ่ายทอดเทคโนโลยีในสถาบันอุดมศึกษา ระดับ Defensive ตามใบเสร็จ PR2-2565:4/5</t>
  </si>
  <si>
    <t>01/12/2564</t>
  </si>
  <si>
    <t>RV00020900065120004</t>
  </si>
  <si>
    <t>รับเงินโอนจากบัญชีเงินฝากออมทรัพย์ ธ.กรุงไทย เลขที่บัญชี 982-6-53082-4 ในวันที่ 30/11/2564 จากองค์การบริหารส่วนจังหวัดภูเก็ต สำหรับโครงการสำรวจความพึงพอใจของผู้รับบริการที่มีต่อการให้บริการสาธารณะขององค์การบริการส่วนจังหวัดภูเก็ต งวดที่ 2 ตามใบเสร็จ PR2-2565:5/9 และในส่วนที่เงินที่นักวิจัยได้สำรองจ่ายล่วงหน้าสำหรับเงินประกันผลงาน ตามใบเสร็จ PR2-2565:5/10 รับรู้เป็นเงินรับฝากสถาบันวิจัยเพื่อจ่ายคืนนักวิจัย</t>
  </si>
  <si>
    <t>04/10/2564</t>
  </si>
  <si>
    <t>RV00300000565100096</t>
  </si>
  <si>
    <t>รับเงินโอน ธ.ไทยพาณิชย์5949-4,4ต.ค.64(7,363),รับเงินโอน ธ.ไทยพาณิชย์ กระแสรายวัน044-1,4ต.ค.64(7,363) รับเงินรับฝาก-ฝ่ายการคลังฯ ค่าเบี้ยประกันชีวิตสวัสดิการ(ประเภทสมาชิกสมทบ)จากนายปิยศักดิ์ พ่วงคง1ราย7,363,จากน.ส.สุทิศา มีแก้ว1ราย7,363 รวม14,726</t>
  </si>
  <si>
    <t>05/10/2564</t>
  </si>
  <si>
    <t>RV00020900065100010</t>
  </si>
  <si>
    <t>รับเงินโอนจากบัญชีเงินฝากกระแสรายวัน ธ.ไทยพาณิชย์ เลขที่บัญชี 468-022625-8 ในวันที่ 05 ตุลาคม 2564 จากนางสาวศกลวรรณ ดำนุ้ย สำหรับเงินประกันสุขภาพกลุ่มให้กับคู่สมรสหรือบุตร(ดช.อาชวิน เรืองศรี และ ดญ.อัญชิษฐา เรืองศรี ในอัตรารายละ 7,363 บาท) ตามใบเสร็จ PR2-2565:1/5</t>
  </si>
  <si>
    <t>RV00020900065100011</t>
  </si>
  <si>
    <t>รับเงินโอนจากบัญชีเงินฝากกระแสรายวัน ธ.ไทยพาณิชย์ เลขที่บัญชี 468-022625-8 ในวันที่ 04 ตุลาคม 2564 จากนางสาวศิวพร แซ่วัน สำหรับเงินประกันสุขภาพกลุ่มให้กับคู่สมรสหรือบุตร(นายกวิน แก้วภราดัย ในอัตรารายละ 7,363 บาท) ตามใบเสร็จ PR2-2565:1/7</t>
  </si>
  <si>
    <t>RV00300000565100106</t>
  </si>
  <si>
    <t>รับเงินโอน ธ.ไทยพาณิชย์ กระแสรายวัน044-1,5ต.ค.64(7,363x2) ,รับเงินโอน ธ.ไทยพาณิชย์5949-4,5(14,726+73,63)ต.ค.64  รับเงินรับฝาก-ฝ่ายการคลังฯ ค่าเบี้ยประกันชีวิตสวัสดิการ(ประเภทสมาชิกสมทบ) จากนางชลลดา แสมณี ศิริสาธิตกิจ1ราย,จากน.ส.ศิริลักษณ์ ปลาดศรี2ราย,จากน.ส.นุชชฎา ฉัตรประเสริฐ1ราย,จากน.ส.โชติญาณ์ หิตะพงศ์1ราย รวม36,815</t>
  </si>
  <si>
    <t>07/10/2564</t>
  </si>
  <si>
    <t>RV00300000565100108</t>
  </si>
  <si>
    <t>รับเงินโอน ธ.ไทยพาณิชย์ กระแสรายวัน044-1,6(7,363)7(14,726)ต.ค.64  รับเงินรับฝาก-ฝ่ายการคลังฯ ค่าเบี้ยประกันชีวิตสวัสดิการ(ประเภทสมาชิกสมทบ) จากนายปพนธีร์ ธีระพันธ์1ราย,จากนายวุฒิพร เรืองเนียม2ราย รวม22,089</t>
  </si>
  <si>
    <t>RV00300000565100109</t>
  </si>
  <si>
    <t>รับเงินโอน ธ.ไทยพาณิชย์5949-4,7(7,363+14,726+14,726)ต.ค.64  รับเงินรับฝาก-ฝ่ายการคลังฯ ค่าเบี้ยประกันชีวิตสวัสดิการ(ประเภทสมาชิกสมทบ) จากน.ส.สุธาสินี พรมแดน7,363,จากน.ส.อมรรัตน์ วรรณวิไล14,726,จากนางฉัตรปวีณ์ รูปประดิษฐ์14,726 รวม36,815</t>
  </si>
  <si>
    <t>08/10/2564</t>
  </si>
  <si>
    <t>RV00020900065100018</t>
  </si>
  <si>
    <t>รับเงินโอนจากบัญชีเงินฝากกระแสรายวัน ธ.ไทยพาณิชย์ เลขที่บัญชี 468-022625-8 ในวันที่ 07 ตุลาคม 2564 จากนายชำนาญ ชินสีห์ สำหรับเงินประกันสุขภาพกลุ่มให้กับคู่สมรสหรือบุตร(ดช.ชยพล ชินสีห์ ในอัตรารายละ 7,363 บาท) ตามใบเสร็จ PR2-2565:1/10</t>
  </si>
  <si>
    <t>RV00300000565100117</t>
  </si>
  <si>
    <t>รับเงินโอน ธ.ไทยพาณิชย์ กระแสรายวัน044-1,8ต.ค.64 รับเงินรับฝาก-ฝ่ายการคลังฯ ค่าเบี้ยประกันชีวิตสวัสดิการ(ประเภทสมาชิกสมทบ) จากนายธีรพันธ์ สังข์แก้ว1ราย,จากน.ส.นิจกานต์ หนูอุไร2ราย รวม22,089</t>
  </si>
  <si>
    <t>RV00300000565100118</t>
  </si>
  <si>
    <t>รับเงินโอน ธ.ไทยพาณิชย์5949-4,8ต.ค.64 รับเงินรับฝาก-ฝ่ายการคลังฯ ค่าเบี้ยประกันชีวิตสวัสดิการ(ประเภทสมาชิกสมทบ) จากนางดรุณี อนุกูล1ราย,จากน.ส.ขวัญฤดี สุภทรัพย์ไพศาล3ราย,จากนางอรวรรณ โภชนาธาร1ราย ,รวม44,178</t>
  </si>
  <si>
    <t>RV00300000565100125</t>
  </si>
  <si>
    <t>รับเงินโอน ธ.ไทยพาณิชย์ กระแสรายวัน044-1,11ต.ค.64 รับเงินรับฝาก-ฝ่ายการคลังฯ ค่าเบี้ยประกันชีวิตสวัสดิการ(ประเภทสมาชิกสมทบ) จากนายวิชัย ชำนิ1ราย,จากนายชวพงษ์ เมธีธรรมรัตน์2ราย,จากนายพิมพ์พิศา ศิริวัฒน์1ราย,จากนายสุชีพ เพชรวงษ์2ราย,จากนางปุญญาภา นิธิพิเชฐ2ราย รวม58,904 ,โอน7,363+14,726+7,363+14,726+14,726</t>
  </si>
  <si>
    <t>RV00300000565100126</t>
  </si>
  <si>
    <t>รับเงินโอน ธ.ไทยพาณิชย์5949-4,11ต.ค.64 รับเงินรับฝาก-ฝ่ายการคลังฯ ค่าเบี้ยประกันชีวิตสวัสดิการ(ประเภทสมาชิกสมทบ) จากนางเมวดี ขวัญศรี2ราย ,โอน14,726</t>
  </si>
  <si>
    <t>RV00020900065100028</t>
  </si>
  <si>
    <t>รับเงินโอนจากบัญชีเงินฝากกระแสรายวัน ธ.ไทยพาณิชย์ เลขที่บัญชี 468-022625-8 ในวันที่ 11 ตุลาคม 2564 จากนายกฤษดา สุวรรณการณ์ สำหรับเงินประกันสุขภาพกลุ่มให้กับคู่สมรสหรือบุตร(นางรัติยา สุวรรณการณ์ ในอัตรารายละ 7,363 บาท) ตามใบเสร็จ PR2-2565:1/15</t>
  </si>
  <si>
    <t>RV00020900065100029</t>
  </si>
  <si>
    <t>รับเงินโอนจากบัญชีเงินฝากกระแสรายวัน ธ.ไทยพาณิชย์ เลขที่บัญชี 468-022625-8 ในวันที่ 11 ตุลาคม 2564 จากนางอรนุช กำเนิดมณี สำหรับเงินประกันสุขภาพกลุ่มให้กับคู่สมรสหรือบุตร(เด็กหญิงปิยาภรณ์ กำเนิดมณี ในอัตรารายละ 7,363 บาท) ตามใบเสร็จ PR2-2565:1/18</t>
  </si>
  <si>
    <t>RV00020900065100030</t>
  </si>
  <si>
    <t>รับเงินโอนจากบัญชีเงินฝากกระแสรายวัน ธ.ไทยพาณิชย์ เลขที่บัญชี 468-022625-8 ในวันที่ 11 ตุลาคม 2564 จากนางเนตรนภา ชะนะ สำหรับเงินประกันสุขภาพกลุ่มให้กับคู่สมรสหรือบุตร(ดช.นราวิชญ์ ชะนะ และ ดญ.นลัทพร ชะนะ ในอัตรารายละ 7,363 บาท) ตามใบเสร็จ PR2-2565:1/17</t>
  </si>
  <si>
    <t>RV00020900065100033</t>
  </si>
  <si>
    <t>รับเงินโอนจากบัญชีเงินฝากกระแสรายวัน ธ.ไทยพาณิชย์ เลขที่บัญชี 468-022625-8 ในวันที่ 12 ตุลาคม 2564 จากนายศุภชัย นิติพันธ์ สำหรับเงินประกันสุขภาพกลุ่มให้กับคู่สมรสหรือบุตร(นางสาวกานต์ธิดา บุญลอย และ ดช.ภูมิพัฒน์ นิติพันธ์ ในอัตรารายละ 7,363 บาท) ตามใบเสร็จ PR2-2565:1/22</t>
  </si>
  <si>
    <t>RV00300000565100145</t>
  </si>
  <si>
    <t>รับเงินโอน ธ.ไทยพาณิชย์ กระแสรายวัน044-1,12ต.ค.64(14,726),รับเงินโอน ธ.ไทยพาณิชย์5949-4,11ต.ค.64(14,726+7,363)  รับเงินรับฝาก-ฝ่ายการคลังฯ ค่าเบี้ยประกันชีวิตสวัสดิการ(ประเภทสมาชิกสมทบ) จากนางจันทิมา คงคาลัย2ราย,จากนางกนกพร มุสิกะจินดา2ราย,จากน.ส.จุฑารัตน์ รัตนศิริ1ราย รวม36,815</t>
  </si>
  <si>
    <t>14/10/2564</t>
  </si>
  <si>
    <t>RV00020900065100039</t>
  </si>
  <si>
    <t>รับเงินโอนจากบัญชีเงินฝากกระแสรายวัน ธ.ไทยพาณิชย์ เลขที่บัญชี 468-022625-8 ในวันที่ 12 ตุลาคม 2564 จากนายวิสิทธิ์ บุญชุม สำหรับเงินประกันสุขภาพกลุ่มให้กับคู่สมรสหรือบุตร(ดช.ณัฐวรรธน์ บุญชุม ในอัตรารายละ 7,363 บาท) ตามใบเสร็จ PR2-2565:1/24</t>
  </si>
  <si>
    <t>RV00020900065100040</t>
  </si>
  <si>
    <t>รับเงินโอนจากบัญชีเงินฝากกระแสรายวัน ธ.ไทยพาณิชย์ เลขที่บัญชี 468-022625-8 ในวันที่ 12 ตุลาคม 2564 จากนายอมรศักดิ์ จิรยนุกูล สำหรับเงินประกันสุขภาพกลุ่มให้กับคู่สมรสหรือบุตร(ดญ.พนิตตา จริยานุกูล และ ดญ.สิริกร จริยานุกูล ในอัตรารายละ 7,363 บาท) ตามใบเสร็จ PR2-2565:1/23</t>
  </si>
  <si>
    <t>15/10/2564</t>
  </si>
  <si>
    <t>RV00020900065100043</t>
  </si>
  <si>
    <t>รับเงินโอนจากบัญชีเงินฝากกระแสรายวัน ธ.ไทยพาณิชย์ เลขที่บัญชี 468-022625-8 ในวันที่ 15 ตุลาคม 2564 จากนายชัยยุทธ มณีฉาย สำหรับเงินประกันสุขภาพกลุ่มให้กับคู่สมรสหรือบุตร(นางพุทธรักษ์ มณีฉาย และ ดช.ชยพล มณีฉาย ในอัตรารายละ 7,363 บาท) ตามใบเสร็จ PR2-2565:1/29</t>
  </si>
  <si>
    <t>RV00300000565100169</t>
  </si>
  <si>
    <t>รับเงินโอน ธ.ไทยพาณิชย์ กระแสรายวัน044-1,9(7,363)15(14,726)ต.ค.64 รับเงินรับฝาก-ฝ่ายการคลังฯ ค่าเบี้ยประกันชีวิตสวัสดิการ(ประเภทสมาชิกสมทบ) จากน.ส.ซูไฮลา อีแต2ราย,จากน.ส.ศุภานัน พรหมมาก1ราย รวม22,089</t>
  </si>
  <si>
    <t>18/10/2564</t>
  </si>
  <si>
    <t>RV00020900065100046</t>
  </si>
  <si>
    <t>รับเงินโอนจากบัญชีเงินฝากกระแสรายวัน ธ.ไทยพาณิชย์ เลขที่บัญชี 468-022625-8 ในวันที่ 18 ตุลาคม 2564 จากนายพณัฐ กิตติพัฒนบวร สำหรับเงินประกันสุขภาพกลุ่มให้กับคู่สมรสหรือบุตร(นางสาวปิยะวัฒน์ เชียรติวงศ์, ดช.ภูมิวิศร์ กิตติพัฒนบวร และ ดช.ภูมิพัฒน์ กิตติพัฒนบวร ในอัตรารายละ 7,363 บาท) ตามใบเสร็จ PR2-2565:1/35</t>
  </si>
  <si>
    <t>19/10/2564</t>
  </si>
  <si>
    <t>RV00300000565100185</t>
  </si>
  <si>
    <t>รับเงินโอน ธ.ไทยพาณิชย์5949-4,18(7,363+14,762)19(7,363x3)ต.ค.64  รับเงินรับฝาก-ฝ่ายการคลังฯ ค่าเบี้ยประกันชีวิตสวัสดิการ(ประเภทสมาชิกสมทบ) จากนางสาวพรทิพย์ แสงกระจาย1ราย,จากนายวศิน ศรียาภัย1ราย,จากนางอัญชิษฐา ล่ำวัฒนพร1ราย,จากนางจิรนันท์ ไชยบุปผา1ราย,จากนายชัยกฤต เงารังษี2ราย และรายได้อื่นม.เนื่องจากโอนเกิน36- , รวม44,178+36</t>
  </si>
  <si>
    <t>RV00300000565100186</t>
  </si>
  <si>
    <t>รับเงินโอน ธ.ไทยพาณิชย์ กระแสรายวัน044-1,18(7,363)ต.ค.64  รับเงินรับฝาก-ฝ่ายการคลังฯ ค่าเบี้ยประกันชีวิตสวัสดิการ(ประเภทสมาชิกสมทบ) จากนายกรกฎ ทองขะโชค1ราย ,โอน7,363</t>
  </si>
  <si>
    <t>RV00020900065100058</t>
  </si>
  <si>
    <t>รับเงินโอนจากบัญชีเงินฝากกระแสรายวัน ธ.ไทยพาณิชย์ เลขที่บัญชี 468-022625-8 ในวันที่ 19 ตุลาคม 2564 จากนางสาวดรุณี ทองศรีนุ่น สำหรับเงินประกันสุขภาพของบุคลากรสังกัดสำนักบ่มเพาะวิชาการเพื่อวิสาหกิจในชุมชน(นางพิชญ์สินี จันทรัตน์,นส.ดรุณี ทองศรีนุ่น,นส.คชาภรณ์ รองเดช,นส.อังคณา นวลจันทร์,นส.สุจิวรรณ พวงพริก,นส.ธมลวรรณ จูมิ,นส.ปิยาภรณ์ ขวัญสุด,นางอุษา ชูช่วย,นส.เชาวลักษณ์ สมาคม,นายฐานพัฒน์ คงพัฒน์ ในอัตรารายละ 7,363 บาท) ตามใบเสร็จ PR2-2565:1/45 ถึง PR2-2565:2/4</t>
  </si>
  <si>
    <t>RV00020900065100059</t>
  </si>
  <si>
    <t>รับเงินโอนจากบัญชีเงินฝากกระแสรายวัน ธ.ไทยพาณิชย์ เลขที่บัญชี 468-022625-8 ในวันที่ 19 ตุลาคม 2564 จากนางสาวดรุณี ทองศรีนุ่น สำหรับเงินประกันสุขภาพของนางนิชมลกานต์ ขุนเพชร และสุขภาพกลุ่มให้กับคู่สมรสหรือบุตร(ดญ.ศศมนต์ ขุนเพชร และ ดช.ศษิณ ขุนเพชร ในอัตรารายละ 7,363 บาท) ตามใบเสร็จ PR2-2565:1/44</t>
  </si>
  <si>
    <t>RV00300000565100195</t>
  </si>
  <si>
    <t>รับเงินโอน ธ.ไทยพาณิชย์5949-4,20ต.ค.64  รับเงินรับฝาก-ฝ่ายการคลังฯ ค่าเบี้ยประกันชีวิตสวัสดิการ(ประเภทสมาชิกสมทบ) จากน.ส.ธนันท์ลดา เลิศวัฒนจิรกุล1ราย,จากว่าที่ร้อยตรีหญิง ปาหนัน กฤษณรมย์1ราย รวม14,726,โอน7,363+7,363</t>
  </si>
  <si>
    <t>25/10/2564</t>
  </si>
  <si>
    <t>RV00020900065100071</t>
  </si>
  <si>
    <t>รับเงินโอนจากบัญชีเงินฝากกระแสรายวัน ธ.ไทยพาณิชย์ เลขที่บัญชี 468-022625-8 ในวันที่ 25 ตุลาคม 2564 จากนางวิรงรอง ประเสริฐ สำหรับเงินประกันสุขภาพกลุ่มให้กับคู่สมรสหรือบุตร(นายสมโชค ประเสริฐ ในอัตรารายละ 7,363 บาท) ตามใบเสร็จ PR2-2565:2/14</t>
  </si>
  <si>
    <t>RV00020900065100072</t>
  </si>
  <si>
    <t>รับเงินโอนจากบัญชีเงินฝากกระแสรายวัน ธ.ไทยพาณิชย์ เลขที่บัญชี 468-022625-8 ในวันที่ 25 ตุลาคม 2564 จากนายศรัณย์วิช บุษบา สำหรับเงินประกันสุขภาพกลุ่มให้กับคู่สมรสหรือบุตร(ดญ.วรดา บุษบา ในอัตรารายละ 7,363 บาท) ตามใบเสร็จ PR2-2565:2/15</t>
  </si>
  <si>
    <t>RV00300000565100200</t>
  </si>
  <si>
    <t>รับเงินโอน ธ.ไทยพาณิชย์ กระแสรายวัน044-1,22ต.ค.64  รับเงินรับฝาก-ฝ่ายการคลังฯ ค่าเบี้ยประกันชีวิตสวัสดิการ(ประเภทสมาชิกสมทบ) จากนายอัฎฐพล เทพยา1ราย ,โอน7,363</t>
  </si>
  <si>
    <t>RV00300000565100201</t>
  </si>
  <si>
    <t>รับเงินโอน ธ.ไทยพาณิชย์5949-4,21(7,363)25(7,363+14,726+14,726+14,726)ต.ค.64  รับเงินรับฝาก-ฝ่ายการคลังฯ ค่าเบี้ยประกันชีวิตสวัสดิการ(ประเภทสมาชิกสมทบ) จากนางสาวเกตุลาด โชติการ 1 ราย,จากนางสาวสาวิตรี อินทรพันธ์ 1 ราย ,จากนางปิยะธิดา คงวิมล 2ราย ,จากนางจิราภรณ์ โสมตีบ 2 ราย ,จากนายอภิเชษฐ กาญจนดิฐ 2ราย รวม58,904</t>
  </si>
  <si>
    <t>RV00020900065100090</t>
  </si>
  <si>
    <t>รับเงินโอนจากบัญชีเงินฝากกระแสรายวัน ธ.ไทยพาณิชย์ เลขที่บัญชี 468-022625-8 ในวันที่ 25 ตุลาคม 2564 จากนายธวัชชัย คังฆะมะโณ สำหรับเงินประกันสุขภาพกลุ่มให้กับคู่สมรสหรือบุตร(น.ส.ปิ่นนภา คังฆะมะโณ, ดญ.เฌอเอม คังฆะมะโน, ดช.ปกป้อง คังฆะมะโน ในอัตรารายละ 7,363 บาท) ตามใบเสร็จ PR2-2565:2/26</t>
  </si>
  <si>
    <t>RV00020900065100091</t>
  </si>
  <si>
    <t>รับเงินโอนจากบัญชีเงินฝากกระแสรายวัน ธ.ไทยพาณิชย์ เลขที่บัญชี 468-022625-8 ในวันที่ 25 ตุลาคม 2564 จากนางสุพิริยา ผลนาค สำหรับเงินประกันสุขภาพกลุ่มให้กับคู่สมรสหรือบุตร(ดช.วสุพล ผลนาค ในอัตรารายละ 7,363 บาท) ตามใบเสร็จ PR2-2565:2/24</t>
  </si>
  <si>
    <t>RV00020900065100092</t>
  </si>
  <si>
    <t>รับเงินโอนจากบัญชีเงินฝากกระแสรายวัน ธ.ไทยพาณิชย์ เลขที่บัญชี 468-022625-8 ในวันที่ 25 ตุลาคม 2564 จากนางสาวชามาดา ชัยเจริญ สำหรับเงินประกันสุขภาพประเภทลูกจ้างของมหาวิทยาลย ให้ประกันตนเอง ในอัตรารายละ 7,363 บาท ตามใบเสร็จ PR2-2565:2/25</t>
  </si>
  <si>
    <t>RV00020900065100093</t>
  </si>
  <si>
    <t>รับเงินโอนจากบัญชีเงินฝากกระแสรายวัน ธ.ไทยพาณิชย์ เลขที่บัญชี 468-022625-8 ในวันที่ 26 ตุลาคม 2564 จากนางสาวกนกพร สังขรักษ์ สำหรับเงินประกันสุขภาพกลุ่มให้กับคู่สมรสหรือบุตร(ดญ.กนกนภัศ ชีช้าง และ ดช.ภณพัทร ชีช้าง ในอัตรารายละ 7,363 บาท) ตามใบเสร็จ PR2-2565:2/27</t>
  </si>
  <si>
    <t>RV00020900065100094</t>
  </si>
  <si>
    <t>รับเงินโอนจากบัญชีเงินฝากกระแสรายวัน ธ.ไทยพาณิชย์ เลขที่บัญชี 468-022625-8 ในวันที่ 26 ตุลาคม 2564 จากนางสาวสกุลกาญจน์ กรรณราย สำหรับเงินประกันสุขภาพกลุ่มของนางสาวเสาวลักษณ์ ขาวเมืองให้กับคู่สมรสหรือบุตร(ดช.ชิติพัทธ์ ขาวเมือง และ ดญ.นันท์นภัส ขาวเมือง ในอัตรารายละ 7,363 บาท) ตามใบเสร็จ PR2-2565:2/28</t>
  </si>
  <si>
    <t>RV00020900065100097</t>
  </si>
  <si>
    <t>รับเงินโอนจากบัญชีเงินฝากกระแสรายวัน ธ.ไทยพาณิชย์ เลขที่บัญชี 468-022625-8 ในวันที่ 26 ตุลาคม 2564 จากนางสาวดรุณี ทองศรีนุ่น สำหรับเงินประกันสุขภาพของบุคลากรสังกัดสำนักบ่มเพาะวิชาการเพื่อวิสาหกิจในชุมชน(น.ส.ลติญา สว่างอารมย์, น.ส.สุกัลยา สังข์ทอง,นายนุกูล อินทระสังขา,นางปิยนุช ไชยสง และนายอานนท์ เทพทอง ในอัตรารายละ 7,363 บาท) ตามใบเสร็จ PR2-2565:2/31 ถึง PR2-2565:2/35</t>
  </si>
  <si>
    <t>RV00300000565100204</t>
  </si>
  <si>
    <t>รับเงินโอน ธ.ไทยพาณิชย์ กระแสรายวัน044-1,26ต.ค.64  รับเงินรับฝาก-ฝ่ายการคลังฯ ค่าเบี้ยประกันชีวิตสวัสดิการ(ประเภทสมาชิกสมทบ) จากนางสาวปวีณา จันทร์ประดิษฐ์ 1 ราย ,จากนายทวนธง ครุฑจ้อน 1 ราย ,โอน7,363+7,363</t>
  </si>
  <si>
    <t>RV00300000565100205</t>
  </si>
  <si>
    <t>รับเงินโอน ธ.ไทยพาณิชย์5949-4,26ต.ค.64  รับเงินรับฝาก-ฝ่ายการคลังฯ ค่าเบี้ยประกันชีวิตสวัสดิการ(ประเภทสมาชิกสมทบ) จากนางสาวปวีณา วงษ์ภูเย็น 1ราย,จากนางสาวมลฤดี น้ำทิพย์ 2ราย,จากนางสาวชิดชนก พุฒิกรดุรงค์ 2ราย รวม36,815 ,โอน7,363+14,726+14,726</t>
  </si>
  <si>
    <t>RV00300000565100207</t>
  </si>
  <si>
    <t>รับเงินโอน ธ.ไทยพาณิชย์ กระแสรายวัน044-1,27ต.ค.64  รับเงินรับฝาก-ฝ่ายการคลังฯ ค่าเบี้ยประกันชีวิตสวัสดิการ(ประเภทสมาชิกสมทบ) จากนางชาโลมา กองสวัสดิ์ 3 ราย ,โอน22,089</t>
  </si>
  <si>
    <t>RV00300000565100208</t>
  </si>
  <si>
    <t>รับเงินโอน ธ.ไทยพาณิชย์5949-4,27ต.ค.64  รับเงินรับฝาก-ฝ่ายการคลังฯ ค่าเบี้ยประกันชีวิตสวัสดิการ(ประเภทสมาชิกสมทบ) จากนางศุภรัตน์ พิณสุวรรณ 3ราย,จากนางเบญจวรรณ คงกัน 1ราย รวม29,452,โอน7,363+22,089</t>
  </si>
  <si>
    <t>RV00020900065100129</t>
  </si>
  <si>
    <t>รับเงินโอนจากบัญชีเงินฝากกระแสรายวัน ธ.ไทยพาณิชย์ เลขที่บัญชี 468-022625-8 ในวันที่ 29 ตุลาคม 2564 จากนางสาวสุภาพร เมฆสวี สำหรับเงินประกันสุขภาพกลุ่มให้กับคู่สมรสหรือบุตร(ดช.นนวพัฒน์ นภัทรานันทน์ ในอัตรารายละ 7,363 บาท) ตามใบเสร็จ PR2-2565:3/4</t>
  </si>
  <si>
    <t>RV00020900065100130</t>
  </si>
  <si>
    <t>รับเงินโอนจากบัญชีเงินฝากกระแสรายวัน ธ.ไทยพาณิชย์ เลขที่บัญชี 468-022625-8 ในวันที่ 29 ตุลาคม 2564 จากนางสาวเสาวภา เพ็ชรรัตน์ สำหรับเงินประกันสุขภาพกลุ่มให้กับคู่สมรสหรือบุตร(ดช.ชนนน เพ็ชรรัตน์ ในอัตรารายละ 7,363 บาท) ตามใบเสร็จ PR2-2565:3/3</t>
  </si>
  <si>
    <t>RV00300000565100218</t>
  </si>
  <si>
    <t>รับเงินโอน ธ.ไทยพาณิชย์5949-4,27(14,726)28(22,089+7363+22,089)ต.ค.64  รับเงินรับฝาก-ฝ่ายการคลังฯ ค่าเบี้ยประกันชีวิตสวัสดิการ(ประเภทสมาชิกสมทบ) จากนายภาณุพงศ์ แก้วเกื้อ2ราย ,จากนางชีวนันท์ คุณพิทักษ์ 3ราย ,จากน.ส.หทัยกาญจน์ กำเหนิดเพชร 1ราย ,จากนางสุกัญญา กุตเสนา 3ราย รวม66,267</t>
  </si>
  <si>
    <t>RV00300000565100219</t>
  </si>
  <si>
    <t>รับเงินโอน ธ.ไทยพาณิชย์ กระแสรายวัน044-1,26(29,452)29(14,726)ต.ค.64  รับเงินรับฝาก-ฝ่ายการคลังฯ ค่าเบี้ยประกันชีวิตสวัสดิการ(ประเภทสมาชิกสมทบ) จากนายศรุต จุ๋ยมณี 2ราย ,จากน.ส.วราภรณ์ ทนงศักดิ์4ราย  รวม44,178</t>
  </si>
  <si>
    <t>02/11/2564</t>
  </si>
  <si>
    <t>RV00020900065110013</t>
  </si>
  <si>
    <t>รับเงินโอนจากบัญชีเงินฝากกระแสรายวัน ธ.ไทยพาณิชย์ เลขที่บัญชี 468-022625-8 ในวันที่ 26 ตุลาคม 2564 จากนางวรินทร์ทิพย์ คงฤทธิ์ สำหรับเงินประกันสุขภาพกลุ่มให้กับคู่สมรสหรือบุตร(ดญ.ปุณญิศา คงฤทธิ์ และ ดญ.ปุณยนุช คงฤทธิ์ ในอัตรารายละ 7,363 บาท) ตามใบเสร็จ PR2-2565:3/8</t>
  </si>
  <si>
    <t>RV00300000565110067</t>
  </si>
  <si>
    <t>รับเงินโอน ธ.กรุงไทย640-9,9พ.ย.64 รับเงินรับฝาก-ฝ่ายการคลังฯ งปม.สนับสนุนโครงการให้ความช่วยเหลือบรรเทาภาระค่าใช้จ่ายด้านการศึกษาในช่วงการแพร่ระบาดของโรคโควิด-19 ของรร.สาธิต ม.ทักษิณ นิสิต157ราย ,โอน314,000</t>
  </si>
  <si>
    <t>JV00300000565120076</t>
  </si>
  <si>
    <t>รับเอกสาร20ธ.ค.64รับดอกเบี้ยจากปิดบัญชีธ.ไทยพาณิชย์691-253809-8 ม.ทักษิณโครงการมหาวิทยาลัยแห่งความสุข</t>
  </si>
  <si>
    <t>31/12/2564</t>
  </si>
  <si>
    <t>JV00020900065120077</t>
  </si>
  <si>
    <t>บันทึกรายการดอกเบี้ยรับ สำหรับดอกเบี้ยครึ่งปีหลังของปีปฏิทิน 2564 จากบัญชีเงินฝากออมทรัพย์ ธ.กรุงไทย เลขที่บัญชี 901-3-71060-3</t>
  </si>
  <si>
    <t>ปีงบประมาณ 2565</t>
  </si>
  <si>
    <t>21030301010076 เงินบริจาค-คณะวิทยาการสุขภาพและการกีฬา</t>
  </si>
  <si>
    <t>ปีงบประมาณ 2564</t>
  </si>
  <si>
    <t>21030301010077 เงินบริจาค-บัณฑิตวิทยาลัย</t>
  </si>
  <si>
    <t>21060201010306  เงินรับฝาก-คณะพยาบาลศาสตร์</t>
  </si>
  <si>
    <t>06/01/2565</t>
  </si>
  <si>
    <t>RV00020900065010037</t>
  </si>
  <si>
    <t>รับเงินโอนจากบัญชีเงินฝากออมทรัพย์ ธ.ไทยพาณิชย์ เลขที่บัญชี 403-487220-3 ในวันที่ 05/01/2565 จากนางอุไรวรรณ ทองแกมแก้ว สำหรับเงินบริจาคเพื่อสนับสนุนการศึกษาให้แก่นิสิตคณะเทคโนโลยีและการพัฒนาชุมชน ตามใบเสร็จ PR2-2565:8/43</t>
  </si>
  <si>
    <t>RV00300000565010020</t>
  </si>
  <si>
    <t>รับเงินโอนธ.กรุงไทย359-3,1ม.ค.65 รับเงินบริจาค-ฝ่ายกิจการนิสิตฯสงขลา ทุนสนับสนุนการศึกษาของนิสิต(น.ส.วรรณิกา สระแก้ว) ประจำเดือน ม.ค.65 จากนายบัญญัติ จันทร์เสนะ2,000,โอน2,000</t>
  </si>
  <si>
    <t>10/01/2565</t>
  </si>
  <si>
    <t>RV00300000565010038</t>
  </si>
  <si>
    <t>ตัดรด.รอการรับรู้ รับเงินโอนธ.ไทยพาณิชย์5949-4,24ธ.ค.64(8,800+48,800+10,000) รับเงินบริจาค-ฝ่ายกิจการนิสิตฯสงขลา เงินสนับสนุนทุนการศึกษา ว่าที่ครูไทย รุ่น1(1ราย) รุ่น2(4ราย) รุ่น3(1ราย) ภาค2/64 จากมูลนิธิอุดมพร-สมศักดิ์(เซี่ยงใช่) ศักดิ์พรทรัพย์,ออกใบเสร็จนามบ.เอสเอสยูพี(ปทท.)จำกัด หนังสือที่035-037/2564  รวม67,600</t>
  </si>
  <si>
    <t>20/01/2565</t>
  </si>
  <si>
    <t>JV00300000565010127</t>
  </si>
  <si>
    <t>กระทบงปม เงินบริจาค-ฝ่ายการคลังฯ ไปยัง เงินบริจาค-ฝ่ายกิจการนิสิตฯสงขลา เพื่อสนับสนุนทุนจ้างงานให้แก่นิสิต และช่วยเหลือเยียวยานิสิตที่ได้รับผลกระทบจากสถานการณ์การแพร่ระบาดของCovid-19 จำนวน 200,000 ตาม อว.8202.06/0232ลว19ม.ค.65</t>
  </si>
  <si>
    <t>27/01/2565</t>
  </si>
  <si>
    <t>RV00300000565010442</t>
  </si>
  <si>
    <t>รับเงินโอนธ.กรุงไทย359-3,11ม.ค.65 รับเงินบริจาค-ฝ่ายกิจการนิสิตฯสงขลา ทุนการศึกษาเฉลิมราชกุมารี ภาค1/64จำนวน2ราย เงิน55,000 ,โอน55,000</t>
  </si>
  <si>
    <t>31/01/2565</t>
  </si>
  <si>
    <t>RV00300000565010459</t>
  </si>
  <si>
    <t>รับเงินโอน ธ.ไทยพาณิชย์5949-4,5(1,500)7(2,000)10(50,000)11(5,000+1,000)ม.ค.65 รับเงินบริจาค-ฝ่ายกิจการนิสิตฯสงขลา  เงินสนับสนุนทุนการศึกษา จากนายนพเก้า ณ พัทลุง2,000,จากน.ส.ปัทมา สำนักโหนด500,จากน.ส.อุสุมา ดิสวัสดิ์500,จากนางชคดี ไวยวุทธิ5,000,จากนางอมลวรรณ วีระธรรมโม50,000,จากน.ส.อภิรัตน์ดา ทองแกมแก้ว1,500 รวม59,500</t>
  </si>
  <si>
    <t>JV00300000565010131</t>
  </si>
  <si>
    <t>กระทบงปม เงินบริจาค-ฝ่ายการคลังฯ ไปยัง เงินบริจาค-ฝ่ายกิจการนิสิตฯพัทลุง เพื่อสนับสนุนทุนจ้างงานให้แก่นิสิต และช่วยเหลือเยียวยานิสิตที่ได้รับผลกระทบจากสถานการณ์การแพร่ระบาดของCovid-19 จำนวน 100,000 ตาม อว.8202.06/0232ลว19ม.ค.65</t>
  </si>
  <si>
    <t>JV00300000565010126</t>
  </si>
  <si>
    <t>JV00300000565010129</t>
  </si>
  <si>
    <t>25/01/2565</t>
  </si>
  <si>
    <t>RV00020900065010130</t>
  </si>
  <si>
    <t>รับเงินโอนจากบัญชีเงินฝากออมทรัพย์ ธ.ไทยพาณิชย์ เลขที่บัญชี 403-487220-3 ในวันที่ 18/01/2565 จากนายนิมิตรชัย เหมยม สำหรับรายการเงินสนับสนุนเพื่อเป็นทุนการศึกษาให้กับนิสิตระดับปริญญาตรี คณะวิศวกรรมศาสตร์ ตามใบเสร็จ PR2-2565:11/8</t>
  </si>
  <si>
    <t>RV00020900065010160</t>
  </si>
  <si>
    <t>รับเงินโอนเข้า ธ.ไทยพาณิชย์ เลขที่403-4-87220-3 วันที่25 มค.65 เป็นเงินบริจาคเพื่อสนับสนุนทุนการศึกษา-คณะวิศวกรรมศาสตร์ จาก หจก.กฤษณ์ศิลาพร ตามใบเสร็จรับเงินเลขที่PR2-2565:11/25</t>
  </si>
  <si>
    <t>รหัสบัญชี 21030301010077</t>
  </si>
  <si>
    <t>ชื่อบัญชี เงินบริจาค-บัณฑิตวิทยาลัย</t>
  </si>
  <si>
    <t>07/01/2565</t>
  </si>
  <si>
    <t>RV00300000565010030</t>
  </si>
  <si>
    <t>รับเงินโอน ธ.ไทยพาณิชย์5949-4,4ม.ค.65 รับเงินบริจาค-บัณฑิตวิทยาลัย  รับเงินสนับสนุนทุนการศึกษาแด่ พระครูปลัดธวัช ระตะะนิล รหัสนิสิต611998011 หลักสูตร ปรด.การพัฒนาที่ยั่งยืน  จากอ.ดร.วัลลภา เชยบัวแก้ว20,000,โอน20,000</t>
  </si>
  <si>
    <t>11/01/2565</t>
  </si>
  <si>
    <t>RV00300000565010043</t>
  </si>
  <si>
    <t>รับเงินโอนธ.ไทยพาณิชย์5949-4,6ม.ค.65 รับเงินรับฝาก-คณะมนุษย์ฯ ค่าลงตีพิมพ์ผลงานวิชาการในวารสารมนุษยศาสตร์สังคมศาสตร์ตามมติกก.การเงินครั้งที่5/60 จำนวน 1ท่าน2,000,โอน2,000</t>
  </si>
  <si>
    <t>RV00300000565010441</t>
  </si>
  <si>
    <t>พักเงินรับฝาก บันทึกตัดบัญชีรด.รอการรับรู้ รับเงินโอนธ.กรุงไทย359-3,22ธ.ค.64 รับเงินรับฝาก-คณะศึกษาศาสตร์ เงินสนับสนุนการดำเนินงานกิจกรรมหลักสูตรเพื่อพัฒนาคุณลักษณะที่พึงประสงค์ให้แก่นิสิต นศ. ครูในโครงการผลิตครูเพื่อพัฒนาท้องถิ่น(Enrichment Program)จากอว.,โอน765,000</t>
  </si>
  <si>
    <t>13/01/2565</t>
  </si>
  <si>
    <t>RV00300000565010078</t>
  </si>
  <si>
    <t>รับเงินโอน ธ.ไทยพาณิชย์609-3,5ม.ค.65(2,500) ,ตัดรด.รอการรับรู้ รับเงินโอน ธ.ไทยพาณิชย์609-3,4(2500)7(2500)ธ.ค.64เงิน5,000 รับเงินใบนำส่ง53/65คณะเศรษฐศาสตร์ฯ รับเงินรับฝาก-คณะเศรษฐศาสตร์ฯ ค่าตีพิมพ์เผยแพร่บทความวิชาการ วารสารเศรษฐศาสตร์และบริหารธุรกิจ ม.ทักษิณ รวม7,500</t>
  </si>
  <si>
    <t>05/01/2565</t>
  </si>
  <si>
    <t>RV00020900065010010</t>
  </si>
  <si>
    <t>รับเงินโอนจากบัญชีเงินฝากออมทรัพย์ ธ.กรุงไทย เลขที่บัญชี 982-6-53082-4 ในวันที่ 07/12/2564 จากมหาวิทยาลัยราชภัฎยะลา สำหรับเงินสนับสนุนงบประมาณการดำเนินโครงการพัฒนาเครือข่ายสถาบันอุดมศึกษาเพื่อการวิจัยและนวัตกรรมเพื่อถ่ายทอดเทคโนโลยีสู่ชุมชนฐานรากฯ ตามใบเสร็จ PR2-2565:8/41</t>
  </si>
  <si>
    <t>รหัสบัญชี 21060201010305</t>
  </si>
  <si>
    <t>ชื่อบัญชี เงินรับฝาก-โรงเรียนสาธิตมหาวิทยาลัยทักษิณ</t>
  </si>
  <si>
    <t>RV00020900065010061</t>
  </si>
  <si>
    <t>รับเงินโอนจากบัญชีเงินฝากกระแสรายวัน ธ.ไทยพาณิชย์ เลขที่บัญชี 426-069850-8 ในวันที่ 30 ธันวาคม 2564 ถึง 4-5 มกราคม 2565 จากนักเรียนโรงเรียนสาธิต สำหรับเงินค่าสมัครเข้าร่วมโครงการประเมินและพัฒนาสู่ความเป็นเลิศทางคณิตศาสตร์และวิทยาศาสตร์ ประจำปี 2564 ของนักเรียนระดับมัธยมศึกษาตอนต้น ตามใบเสร็จ เล่มที่ 0964 เลขที่</t>
  </si>
  <si>
    <t>24/01/2565</t>
  </si>
  <si>
    <t>RV00020900065010123</t>
  </si>
  <si>
    <t>รับเงินโอนจากบัญชีเงินฝากกระแสรายวัน ธ.ไทยพาณิชย์ เลขที่บัญชี 426-069850-8 ในวันที่ 7-10 มกราคม 2564 จากนักเรียนโรงเรียนสาธิต สำหรับเงินค่าสมัครเข้าร่วมโครงการประเมินและพัฒนาสู่ความเป็นเลิศทางคณิตศาสตร์และวิทยาศาสตร์ ประจำปี 2564 ของนักเรียนระดับมัธยมศึกษาตอนต้น ตามใบเสร็จ เล่มที่ 0964 เลขที่ 40</t>
  </si>
  <si>
    <t>รหัสบัญชี 21060201010306</t>
  </si>
  <si>
    <t>ชื่อบัญชี เงินรับฝาก-คณะพยาบาลศาสตร์</t>
  </si>
  <si>
    <t>19/01/2565</t>
  </si>
  <si>
    <t>RV00020900065010104</t>
  </si>
  <si>
    <t>รับเงินโอนจากบัญชีเงินฝากออมทรัพย์ ธ.ไทยพาณิชย์ เลขที่บัญชี 403-487220-3 ในวันที่ 12/01/2565 จากเครือข่ายพยาบาลเพื่อการควบคุมยาสูบแห่งประเทศไทย สำหรับเงินสนับสนุนเพื่อจัดตั้งชมรมนักศึกษาพยาบาลสร้างสังคมไทยปลอดบุหรี่ ตามใบเสร็จ PR2-2565:10/28</t>
  </si>
  <si>
    <t>02/02/2565</t>
  </si>
  <si>
    <t>RV00300000565020020</t>
  </si>
  <si>
    <t>รับเงินโอนธ.กรุงไทย359-3,1ก.พ.65 รับเงินบริจาค-ฝ่ายกิจการนิสิตฯสงขลา ทุนสนับสนุนการศึกษาของนิสิต(น.ส.วรรณิกา สระแก้ว) ประจำเดือน ก.พ.65 จากนายบัญญัติ จันทร์เสนะ2,000,โอน2,000</t>
  </si>
  <si>
    <t>07/02/2565</t>
  </si>
  <si>
    <t>RV00300000565020053</t>
  </si>
  <si>
    <t>พักเงินรับฝาก  ตัดรด.รอการรับรู้ ธ.ไทยพาณิชย์5949-4,10ม.ค.65 รับเงินบริจาค-ฝ่ายกิจการนิสิตฯสงขลา  บริจาคเพื่อสนับสนุนทุนการศึกษา จากนางเรวดี กระโหมวงศ์25,000,จากนายวีระศักดิ์ วีระธรรมโม15,000 ,โอน40,000</t>
  </si>
  <si>
    <t>10/02/2565</t>
  </si>
  <si>
    <t>RV00300000565020081</t>
  </si>
  <si>
    <t>รับเงินโอน ธ.ไทยพาณิชย์5949-4,7ก.พ.65 รับเงินบริจาค-ฝ่ายกิจการนิสิตฯสงขลา เงินสนับสนุนทุนการศึกษา จากนายกิตติศักดิ์ ธรรมอภิบาล1,000,โอน1,000</t>
  </si>
  <si>
    <t>17/02/2565</t>
  </si>
  <si>
    <t>RV00300000565020397</t>
  </si>
  <si>
    <t>รับเงินโอน ธ.ไทยพาณิชย์5949-4,15ก.พ.65 รับเงินสนับสนุนทุนการศึกษา จากนางสาวชาลินี จันทรพิทักษ์1,000,โอน1,000</t>
  </si>
  <si>
    <t>25/02/2565</t>
  </si>
  <si>
    <t>RV00300000565020460</t>
  </si>
  <si>
    <t>รับเงินโอน ธ.ไทยพาณิชย์767-0,11ก.พ.65  รับเงินบริจาค-ฝ่ายกิจการนิสิตฯสงขลา  รับเงินทุนพระราชทาน โครงการส่วนพระองค์สมเด็จพระกนิษฐาธิราชเจ้า กรมสมเด็จพระเทพรัตนราชสุดาฯ ภาค2/64 จำนวน 4 ราย1 จากสำนักพระราชวัง สวนจิตรลดา25,350,โอน125,350</t>
  </si>
  <si>
    <t>RV00300000565020305</t>
  </si>
  <si>
    <t>รับเงินโอน ธ.ไทยพาณิชย์59494,10ก.พ.65 รับเงินใบนำส่ง74/65สถาบันทักษิณฯ  เงินบริจาค-สถาบันทักษิณฯ  บริจาคเพื่อพัฒนาพิพิธภัณฑ์คติชนวิทยา220  ,ตัด220จากโอน6,870</t>
  </si>
  <si>
    <t>14/02/2565</t>
  </si>
  <si>
    <t>RV00020900065020136</t>
  </si>
  <si>
    <t>รับเงินโอนจากบัญชีเงินฝากออมทรัพย์ ธ.ไทยพาณิชย์ เลขที่บัญชี 405-658445-4 ในวันที่ 27/01/65 จากมูลนิธิป่อเต็กตึ้ง สำหรับรายการเงินบริจาคเพื่อเป็นทุนการศึกษาให้แก่นิสิตมหาวิทยาลัย ตามใบเสร็จ PR2-2565:12/28</t>
  </si>
  <si>
    <t>22/02/2565</t>
  </si>
  <si>
    <t>RV00020900065020239</t>
  </si>
  <si>
    <t>รับเงินจากนายสุชาติ สุขสถิตย์ สำหรับรายการเงินบริจาคเพื่อสนับสนุนทุนการศึกษาให้แก่นิสิต ตามใบเสร็จ PR1-2565:1/10</t>
  </si>
  <si>
    <t>28/02/2565</t>
  </si>
  <si>
    <t>RV00020900065020276</t>
  </si>
  <si>
    <t>รับเงินโอนจากบัญชีเงินฝากออมทรัพย์ ธ.ไทยพาณิชย์ เลขที่บัญชี 405-658445-4 ในวันที่ 28/02/2565 จากนายสมบูรณ์ จุลสุรางค์ สำหรับรายการเงินบริจาคเพื่อเป็นทุนการศึกษาให้แก่นิสิตมหาวิทยาลัย ตามใบเสร็จ PR2-2565:13/22</t>
  </si>
  <si>
    <t>15/02/2565</t>
  </si>
  <si>
    <t>RV00300000565020388</t>
  </si>
  <si>
    <t>รับเงินโอน ธ.ไทยพาณิชย์5949-4,15ก.พ.65 รับเงินบริจาค-ฝ่ายกิจการนิสิตฯสงขลา  เงินสนับสนุนทุนการศึกษา แก่นางสาวจันทิมา ศรีทองแก้ว รหัสนิสิต612111006 ชั้นปีที่4 คณะพยาบาลศาสตร์ ม.ทักษิณ วิทยาเขตพัทลุง  จากผศ.ดร.สมภพ อินทสุวรรณ,โอน15,000</t>
  </si>
  <si>
    <t>RV00300000565020372</t>
  </si>
  <si>
    <t>รับเงินโอนธ.ไทยพาณิชย5949-4,11ก.พ.65 รับเงินรับฝาก-คณะมนุษย์ฯ ค่าลงตีพิมพ์ผลงานวิชาการในวารสารมนุษยศาสตร์สังคมศาสตร์ตามมติกก.การเงินครั้งที่5/60 จำนวน 1 ท่าน2,000-,โอน2,000</t>
  </si>
  <si>
    <t>RV00300000565020458</t>
  </si>
  <si>
    <t>รับเงินโอนธ.ไทยพาณิชย5949-4,24ก.พ.65 รับเงินรับฝาก-คณะมนุษย์ฯ ค่าลงตีพิมพ์ผลงานวิชาการในวารสารมนุษยศาสตร์สังคมศาสตร์ตามมติกก.การเงินครั้งที่5/60 จำนวน 2 ท่าน2,000-,โอน2,000</t>
  </si>
  <si>
    <t>RV00020900065020278</t>
  </si>
  <si>
    <t>รับเงินโอนจากบัญชีเงินฝากออมทรัพย์ ธ.กรุงไทย เลขที่บัญชี 981-2-81043-9 ในวันที่ 15/02/2565 จากสถาบันส่งเสริมการสอนวิทยาศาสตร์และเทคโนโลยี สำหรับเงินสนับสนุนในการส่งเสริมการเรียนรู้วิทยาศาสตร์โลกทั้งระบบและการทำงานวิจัยทางด้านสิ่งแวดล้อมในท้องถิ่นของนักเรียนอย่างเป็นวิทยาศาสตร์ (โครงการพัฒนาต้นแบบการส่งเสริมการทำงานวิจัยสิ่งแวดล้อมในโรงเรียน) ตามใบเสร็จ PR2-2565:13/23</t>
  </si>
  <si>
    <t>03/02/2565</t>
  </si>
  <si>
    <t>RV00300000565020011</t>
  </si>
  <si>
    <t>บันทึกตัดรด.รอการรับรู้ ธ.ไทยพาณิชย์609-3,11ม.ค.65(632403),รับเงินโอนธ.ไทยพาณิชย์609-3,3ก.พ.65(12)  รับเงินรับฝาก-บัณฑิตวิทยาลัย  เงินสนับสนุนการทำกิจกรรมส่งเสริมและสนับสนุนการวิจัย เกี่ยวกับการทำวิทยานิพนธ์ของนิสิตระดับบัณฑิตศึกษา งวดที่2 จากสนง.การวิจัยแห่งชาติ (วช.)232,415</t>
  </si>
  <si>
    <t>ปีงบประมาณ 2565   ตั้งแต่วันที่  1  ตุลาคม  2564   ถึง วันที่  31  พฤษภาคม  2565</t>
  </si>
  <si>
    <t>11/04/2565</t>
  </si>
  <si>
    <t>RV00020900065040122</t>
  </si>
  <si>
    <t>รับเงินโอนเข้า ธ.ไทยพาณิชย์ เลขที่403-4-87220-3 วันที่11 เมย 65 เป็นเงินบริจาคเพื่อสนับสนุนทุนการศึกษา-คณะวิทยาศาสตร์(ทุนเพชรทานตะวัน) จากนายบรรลือศักร โสรัจจกิจ ตามใบเสร็จรับเงินเลขที่PR2-2565:7/18-21</t>
  </si>
  <si>
    <t>29/04/2565</t>
  </si>
  <si>
    <t>RV00020900065040217</t>
  </si>
  <si>
    <t>รับเงินโอนจากบัญชีเงินฝากออมทรัพย์ ธ.ออมสิน เลขที่บัญชี 020240828481 ในวันที่ 27/04/65 จากหน่วยงานต่าง ๆ จำนวน 11 ราย สำหรับเงินบริจาคให้คณะวิทยาศาสตร์เพื่อสนับสนุนโครงการประชุมวิชาการระดับชาติ วิทยาศาสตร์วิจัย ครั้งที่ 13 ตามใบเสร็จ PR2-2565:18/49 ถึง PR2-2565:19/9</t>
  </si>
  <si>
    <t>17/05/2565</t>
  </si>
  <si>
    <t>RV00020900065050124</t>
  </si>
  <si>
    <t>รับเงินโอนจากบัญชีเงินฝากออมทรัพย์ ธ.ออมสิน เลขที่บัญชี 020240828481 ในวันที่ 09/05/2565 จากหน่วยงานต่าง ๆ จำนวน 3 ราย สำหรับเงินบริจาคให้คณะวิทยาศาสตร์เพื่อสนับสนุนโครงการประชุมวิชาการระดับชาติ วิทยาศาสตร์วิจัย ครั้งที่ 13 ตามใบเสร็จ PR2-2565:22/14 ถึง PR2-2565:22/16</t>
  </si>
  <si>
    <t>01/03/2565</t>
  </si>
  <si>
    <t>RV00300000565030034</t>
  </si>
  <si>
    <t>รับเงินโอน รับเงินโอนธ.กรุงไทย359-3,1มี.ค.65 รับเงินบริจาค-ฝ่ายกิจการนิสิตฯสงขลา ทุนสนับสนุนการศึกษาของนิสิต(น.ส.วรรณิกา สระแก้ว) ประจำเดือน มี.ค.65 จากนายบัญญัติ จันทร์เสนะ2,000,โอน2,000</t>
  </si>
  <si>
    <t>10/03/2565</t>
  </si>
  <si>
    <t>RV00300000565030089</t>
  </si>
  <si>
    <t>พักเงินรับฝาก บันทึกตัดรด.รอการรับรู้ รับเงินโอน ธ.กรุงไทย359-3,22ก.พ.65 เงินบริจาค-ฝ่ายกิจการนิสิตฯสงขลา เงินสนับสนุนทุนการศึกษาโครงการสานฝันการกีฬาสู่ระบบการศึกษาในจ.ชายแดนใต้ ภาค1 ปีการศึกษา2564 รุ่นที่4นิสิต21รายจากอว.577,500 ,โอน577,500</t>
  </si>
  <si>
    <t>11/03/2565</t>
  </si>
  <si>
    <t>RV00300000565030096</t>
  </si>
  <si>
    <t>รับเงินโอน ธ.ไทยพาณิชย์5949-4,10มี.ค.65  รับเงินบริจาค-ฝ่ายกิจการนิสิตฯสงขลา ทุนการศึกษาจากมูลนิธิสมเด็จพระสังฆราช(วาสนมหาเถระ)20,000,โอน20,000</t>
  </si>
  <si>
    <t>23/03/2565</t>
  </si>
  <si>
    <t>RV00300000565030379</t>
  </si>
  <si>
    <t>รับเงินโอนธ.กรุงไทย359-3,9มี.ค.65 รับเงินบริจาค-ฝ่ายกิจการนิสิตฯสงขลา ทุนการศึกษาเฉลิมราชกุมารี ระยะที่2 ภาค2/64 รุ่นที่1 และรุ่นที่ 2 จำนวน5ราย จากอว.137,500 ,โอน137,500</t>
  </si>
  <si>
    <t>RV00300000565030380</t>
  </si>
  <si>
    <t>รับเงินโอนธ.กรุงไทย359-3,9มี.ค.65 รับเงินบริจาค-ฝ่ายกิจการนิสิตฯสงขลา งปม.สนับสนุนทุนการศึกษาโครงการกองทุนการศึกษาระดับอุดมศึกษา ภาค2/64 นิสิต2ราย จากอว.55,000,โอน55,000</t>
  </si>
  <si>
    <t>28/03/2565</t>
  </si>
  <si>
    <t>RV00300000565030433</t>
  </si>
  <si>
    <t>รับเงินโอนธ.กรุงไทย359-3,11มี.ค.65 เงินบริจาค-ฝ่ายกิจการนิสิตฯสงขลา เงินสนับสนุนทุนการศึกษาโครงการสานฝันการกีฬาสู่ระบบการศึกษาในจ.ชายแดนใต้ ภาค2/2564รุ่นที่1-4นิสิต98รายจากอว.2,695,000 ,โอน2,695,000</t>
  </si>
  <si>
    <t>01/04/2565</t>
  </si>
  <si>
    <t>RV00300000565040020</t>
  </si>
  <si>
    <t>รับเงินโอนธ.กรุงไทย359-3,1เม.ย.65 รับเงินบริจาค-ฝ่ายกิจการนิสิตฯสงขลา ทุนสนับสนุนการศึกษาของนิสิต(น.ส.วรรณิกา สระแก้ว) ประจำเดือน เม.ย.65 จากนายบัญญัติ จันทร์เสนะ2,000,โอน2,000</t>
  </si>
  <si>
    <t>07/04/2565</t>
  </si>
  <si>
    <t>RV00300000565040062</t>
  </si>
  <si>
    <t>พักเงินรับฝาก ตัดรด.รอการรับรู้ ธ.กรุงไทย359-3,18มี.ค.65  รับเงินบริจาค-ฝ่ายกิจการนิสิตฯสงขลา  โครงการสนับสนุนเงินอุดหนุนการศึกษาสำหรับคนพิการ ในระดับอนุปริญญาและระดับป.ตรี8ราย ภาคเรียนที่1 ปีการศึกษา2564 จาก อว.,โอน84,400</t>
  </si>
  <si>
    <t>19/04/2565</t>
  </si>
  <si>
    <t>RV00300000565040293</t>
  </si>
  <si>
    <t>พักเงินรับฝาก ตัดรด.รอการรับ รับเงินโอนธ.กรุงไทย359-3,25มี.ค.65 เงินบริจาค-ฝ่ายกิจการนิสิตฯสงขลา เงินค่าครองชีพโครงการทุนอุดมศึกษาเพื่อการพัฒนาจังหวัดชายแดนใต้ ภาค2/2564นิสิต13รายจากอว.260,000,โอน260,000</t>
  </si>
  <si>
    <t>RV00300000565040295</t>
  </si>
  <si>
    <t>พักเงินรับฝาก ตัดรด.รอการรับรู้ ธ.กรุงไทย359-3,30มี.ค.65  รับเงินบริจาค-ฝ่ายกิจการนิสิตฯสงขลา  โครงการสนับสนุนเงินอุดหนุนการศึกษาสำหรับคนพิการ ในระดับอนุปริญญาและระดับป.ตรี9ราย ภาคเรียนที่2 ปีการศึกษา2564 จาก อว.,โอน87,600</t>
  </si>
  <si>
    <t>26/04/2565</t>
  </si>
  <si>
    <t>RV00300000565040408</t>
  </si>
  <si>
    <t>พักเงินรับฝาก ตัดรด.รอการรับรู้ ธ.กรุงไทย359-3,15มี.ค.65  รับเงินบริจาค-ฝ่ายกิจการนิสิตฯสงขลา  โครงการสนับสนุนเงินอุดหนุนการศึกษาสำหรับคนพิการ ในระดับอนุปริญญาและระดับป.ตรี4ราย-พท. ภาคเรียนที่1 ปีการศึกษา2564 จาก อว.,โอน40,975</t>
  </si>
  <si>
    <t>23/05/2565</t>
  </si>
  <si>
    <t>RV00300000565050420</t>
  </si>
  <si>
    <t>รับเงินโอนธ.กรุงไทย359-3,17พ.ค.65 รับเงินบริจาค-ฝ่ายกิจการนิสิตฯสงขลา ประจำปี2565 นิสิต2รายๆละ45,000- จากบ.กรุงไทยการไฟฟ้า จำกัด90,000,โอน90,000</t>
  </si>
  <si>
    <t>25/03/2565</t>
  </si>
  <si>
    <t>RV00300000565030388</t>
  </si>
  <si>
    <t>รับเงินโอน ธ.ไทยพาณิชย์5949-4,25มี.ค.65  รับเงินใบนำส่ง127/65สถาบันทักษิณฯ  รายได้ค่าเข้าชมฯ1,360,รายได้ค่าบำรุงสถานที่1,500,เงินบริจาค-สถาบันทักษิณฯ เพื่อพัฒนาสถาบันทักษิณคดีศึกษา4,000 ,โอน6,860</t>
  </si>
  <si>
    <t>20/05/2565</t>
  </si>
  <si>
    <t>RV00300000565050399</t>
  </si>
  <si>
    <t>รับเงินโอน ธ.ไทยพาณิชย์5949-4,20พ.ค.65  รับเงินใบนำส่ง172/65สถาบันทักษิณฯ  รายได้ค่าบัตรเข้าชมพิพิธภัณฑ์ฯ2,490,รายได้อื่นสถาบันฯ  ค่าถ่ายเอกสาร127 ,เงินบริจาค-สถาบันทักษิณฯ บริจาคเพื่อพัฒนาพิพิธภัณฑ์ฯ1,600 จากนางเสาวณีย์ รักญาติ4,217,โอน4,217</t>
  </si>
  <si>
    <t>02/03/2565</t>
  </si>
  <si>
    <t>RV00020900065030050</t>
  </si>
  <si>
    <t>รับเงินโอนจากบัญชีเงินฝากออมทรัพย์ ธ.ไทยพาณิชย์ เลขที่บัญชี 405-658445-4 ในวันที่ 11/02/2565 จากกรมสมเด็จพระเทพรัตนราชสุดาฯ สยามบรมราชกุมารี ทรงพระกรุณาโปรดเกล้าฯ พระราชทานค่าใช้จ่ายให้แก่นักเรียนในพระราชานุเคราะห์ ปีการศึกษา 2564 ภาคเรียนที่ 2 จำนวน 2 คน (นายพิเชฐ บุญประเสริฐ์ และนางสาวศิริพร คงทุง) ตามใบเสร็จ PR2-2565:13/28</t>
  </si>
  <si>
    <t>RV00020900065040191</t>
  </si>
  <si>
    <t>รับเงินโอนจากบัญชีเงินฝากออมทรัพย์ ธ.ไทยพาณิชย์ เลขที่บัญชี 405-658445-4 ในวันที่ 12/04/2565 จากมูลนิธิสินปล้องคชภักดี สำหรับรายการเงินบริจาคเพื่อเป็นทุนการศึกษาให้แก่นิสิตมหาวิทยาลัย (จำนวน 4 ทุน ๆ ละ 10000 บ. ให้แก่ นส.จุฑามาศ อนันตเสมา, นส.สิริวรรณ ทรัพย์นอง, นส.รัตติกาล คงใหม่, นส.ทักชิตา อนุกูลสวัสดิ์) ตามใบเสร็จ PR2-2565:18/37</t>
  </si>
  <si>
    <t>25/05/2565</t>
  </si>
  <si>
    <t>RV00020900065050221</t>
  </si>
  <si>
    <t>รับเงินโอนจากบัญชีเงินฝากออมทรัพย์ ธ.ไทยพาณิชย์ เลขที่บัญชี 403-487220-3 ในวันที่ 19/05/2565 จากนางสาวศิริเพ็ญ อรุณประพันธ์ และนายปัญญา กฤติยาวงศ์ สำหรับเงินบริจาคเพื่อสนับสนุนทุนการศึกษานิสิตคณะวิศวกรรมศาสตร์ ตามใบเสร็จ PR2-2565:25/7 ถึง PR2-2565:25/8</t>
  </si>
  <si>
    <t>ชื่อบัญชี เงินบริจาค-คณะมนุษยศาสตร์และสังคมศาสตร์</t>
  </si>
  <si>
    <t>15/03/2565</t>
  </si>
  <si>
    <t>RV00300000565030112</t>
  </si>
  <si>
    <t>รับเงินโอน ธ.ไทยพาณิชย์5949-4,3มี.ค.65  รับเงินบริจาค-คณะมนุษย์ฯ  รับเงินทุนสนับสนุนการศึกษาเพื่อจัดซื้อสื่อการสอนประเภทหนังสือตำรา ตามโครงการทุนสนับสนุนการเรียนการสอนภาษาญี่ปุ่นสำหรับสมาชิกหลัก Sakura Network จาก เจแปนฟาว์เดชั่น กรุงเทพฯ ตาม อว.8205.02/ ลว4มี.ค.65 เลขรับ1296 ,โอน88,177.50</t>
  </si>
  <si>
    <t>31/03/2565</t>
  </si>
  <si>
    <t>RV00300000565030473</t>
  </si>
  <si>
    <t>รับเงินโอนธ.ไทยพาณิชย5949-4,30มี.ค.65 รับเงินรับฝาก-คณะมนุษย์ฯ ค่าลงตีพิมพ์ผลงานวิชาการในวารสารมนุษยศาสตร์สังคมศาสตร์ตามมติกก.การเงินครั้งที่5/60 จำนวน 3 ท่าน2,000-,โอน2,000+2,000+2,000</t>
  </si>
  <si>
    <t>12/05/2565</t>
  </si>
  <si>
    <t>RV00300000565050195</t>
  </si>
  <si>
    <t>รับเงินโอน ธ.ไทยพาณิชย์5949-4,12พ.ค.65  รับเงินรับฝาก-คณะมนุษย์ฯ ค่าลงตีพิมพ์ผลงานวิชาการในวารสารมนุษยศาสตร์สังคมศาสตร์ตามมติกก.การเงินครั้งที่5/60 จำนวน 1 ท่าน2,000,โอน2,000</t>
  </si>
  <si>
    <t>07/03/2565</t>
  </si>
  <si>
    <t>RV00300000565030060</t>
  </si>
  <si>
    <t>พักเงินฝากธนาคาร บันทึกตัดบัญชีรด.รอการรับรู้  รับเงินโอน ธ.ไทยพาณิชย์609-3,23ก.พ.65 รับเงินรับฝาก-คณะศึกษาศาสตร์ เงินสนับสนุนการดำเนินงานโครงการผลิตครูเพื่อพัฒนาท้องถิ่น ระยะการเข้าสู่วิชาชีพ รุ่น4(บรรจุปีพ.ศ.2562) ผู้รับหน้าที่เป็นประธานดูแลการจัดกิจกรรมเสริมสร้างคุณลักษณะและการนิเทศหนุนเสริมของครูฯจากมอ.ปัตตานี60,800,โอน60,800</t>
  </si>
  <si>
    <t>08/03/2565</t>
  </si>
  <si>
    <t>RV00020900065030087</t>
  </si>
  <si>
    <t>รับเงินเช็คเลขที่ 00057351 ธ.ไทยพาณิชย์ สาขาจุฬาลงกรณ์มหาวิทยาลัย ลว.24/02/2565 จากมูลนิธิส่งเสริมโอลิมปิกวิชาการและพัฒนามาตรฐานวิทยาศาสตร์ศึกษา สำหรับเงินงบประมาณศูนย์โอลิมปิกวิชาการ สอวน. ปีการศึกษา 2564 ค่ายที่ 1 และค่ายที่ 2 รุ่นที่ 22 ช่วงเดือนมีนาคม-เมษายน 2565 ณ คณะวิทยาศาสตร์ วิทยาเขตพัทลุง ตามใบเสร็จ PR2-2565:14/25</t>
  </si>
  <si>
    <t>RV00300000565030062</t>
  </si>
  <si>
    <t>พักเงินรับฝาก ตัดรด.รอการรับรู้ รับเงินโอน ธ.ไทยพาณิชย์609-3,21ม.ค.65(2,500),25ก.พ.65(2,500) รับเงินใบนำส่ง99/65คณะเศรษฐศาสตร์ฯ รับเงินรับฝาก-คณะเศรษฐศาสตร์ฯ ค่าตีพิมพ์เผยแพร่บทความวิชาการ วารสารเศรษฐศาสตร์และบริหารธุรกิจ ม.ทักษิณ รวม5,000</t>
  </si>
  <si>
    <t>19/05/2565</t>
  </si>
  <si>
    <t>RV00300000565050380</t>
  </si>
  <si>
    <t>พักเงินรับฝาก ตัดรด.รอการรับรู้ รับเงินโอน ธ.ไทยพาณิชย์609-3,24มี.ค.65 รับเงินใบนำส่ง171/65คณะเศรษฐศาสตร์ฯ รับเงินรับฝาก-คณะเศรษฐศาสตร์ฯ ค่าตีพิมพ์เผยแพร่บทความวิชาการ วารสารเศรษฐศาสตร์และบริหารธุรกิจ ม.ทักษิณ ,โอน2,500</t>
  </si>
  <si>
    <t>RV00020900065030243</t>
  </si>
  <si>
    <t>รับเงินโอนจากบัญชีเงินฝากออมทรัพย์ ธ.กรุงไทย เลขที่ 981-2-81043-9 ในวันที่ 12/01/2565 จากมหาวิทยาลัยสงขลานครินทร์ (โครงการพัฒนาเครือข่ายสถาบันอุดมศึกษาเพื่อการวิจัยและพัฒนาภาครัฐร่วมเอกชนในเชิงพาณิชย์) สำหรับเงินสนับสนุนการจัดกิจกรรมและนิทรรศการใน RANC 2022 ตามใบเสร็จ PR2-2565:17/2 (ปรับลดรายการรายได้รอการรับรู้ตามเอกสาร JV00020900065020054)</t>
  </si>
  <si>
    <t>RV00020900065030244</t>
  </si>
  <si>
    <t>รับเงินโอนจากบัญชีเงินฝากออมทรัพย์ ธ.กรุงไทย เลขที่ 981-2-81043-9 ในวันที่ 22/03/2565 จากบริษัทอนาไลติค เยน่า ฟาร์อีสต์ (ประเทศไทย) จำกัด =7500 บ. บริษัทแอบโซเทค จำกัด = 7500 บ. และบริษัทไรทส์อินสตรูเมนส์ จำกัด = 5000 บาท สำหรับเงินสนับสนุนเพื่อเป็นค่าใช้จ่ายในการจัดงานประชุมวิชาการระดับชาติมหาวิทยาลัยทักษิณ ครั้งที่ 32 ประจำปี 2565 ตามใบเสร็จ PL2-2565:2/40</t>
  </si>
  <si>
    <t>03/03/2565</t>
  </si>
  <si>
    <t>RV00020900065030062</t>
  </si>
  <si>
    <t>รับเงินโอนจากบัญชีเงินฝากออมทรัพย์ ธ.กรุงไทย เลขที่ 981-2-81043-9 ในวันที่ 11/02/65 จากสำนักงานปลัดกระทรวงการอุดมศึกษา วิทยาศาสตร์ วิจัยและนวัตกรรม สำหรับเงินสนับสนุนโครงการ วมว.-ม.ทักษิณ ปีงบประมาณ 2565 งวดที่ 2(โดยหักเงินอุดหนุนให้มหาวิทยาลัยร้อยละ 10 ของเงินที่ได้รับ) ตามใบเสร็จ PR2-2565:14/23</t>
  </si>
  <si>
    <t>RV00020900065030064</t>
  </si>
  <si>
    <t>รับเงินโอนจากบัญชีเงินฝากออมทรัพย์ ธ.กรุงไทย เลขที่ 981-2-81043-9 ในวันที่ 01/03/2565 จากสำนักงานปลัดกระทรวงการอุดมศึกษา วิทยาศาสตร์ วิจัยและนวัตกรรม สำหรับเงินสนับสนุนโครงการ วมว.-ม.ทักษิณ (ระยะที่ 2 และระยะที่ 3) ปีงบประมาณ 2565 งวดที่ 1(โดยหักเงินอุดหนุนให้มหาวิทยาลัยร้อยละ 10 ของเงินที่ได้รับ) ตามใบเสร็จ PR2-2565:14/22</t>
  </si>
  <si>
    <t>21/03/2565</t>
  </si>
  <si>
    <t>RV00020900065030167</t>
  </si>
  <si>
    <t>รับเงินโอนจากบัญชีเงินฝากออมทรัพย์ ธ.ไทยพาณิชย์ เลขที่บัญชี 403-487220-3 ในวันที่ 16/03/2565 สำหรับเงินค่าธรรมเนียมการสอบคัดเลือกนักเรียนรอบที่ 2 เข้าเป็นนักเรียนชั้นมัธยมศึกษาปีที่ 4 ของโครงการ วมว.-ม.ทักษิณ (โดยหักเป็นค่าธรรมเนียมให้แก่มหาวิทยาลัยร้อยละ 10 ของรายรับ) ตามใบเสร็จ PL2-2565:2/35</t>
  </si>
  <si>
    <t>08/04/2565</t>
  </si>
  <si>
    <t>RV00020900065040093</t>
  </si>
  <si>
    <t>รับเงินโอนจากบัญชีเงินฝากออมทรัพย์ ธ.กรุงไทย เลขที่ 981-2-81043-9 ในวันที่ 18/03/2565 จากสำนักงานปลัดกระทรวงการอุดมศึกษา วิทยาศาสตร์ วิจัยและนวัตกรรม สำหรับเงินสนับสนุนการสอบคัดเลือกนักเรียนรอบสองประจำปีการศึกษา 2565 ระยะที่ 3 ปีงบประมาณ 2565 (โดยหักเงินอุดหนุนให้มหาวิทยาลัยร้อยละ 10 ของเงินที่ได้รับ) ตามใบเสร็จ PR2-2565:17/43</t>
  </si>
  <si>
    <t>22/03/2565</t>
  </si>
  <si>
    <t>JV00020900065030009</t>
  </si>
  <si>
    <t>ปรับปรุงรายการเงินฝากออมทรัพย์ ธ.กรุงไทย เลขที่ 901-3-71060-3 คู่กับบัญชีเงินรับฝาก เนื่องจากดอกเบี้ยหลังปิดบัญชีของโครงการเงินกู้เพื่อแก้ปัญญาโควิดต้องนำส่งคืนคลังหรือหน่วยงานผู้โอนเงินงบประมาณ</t>
  </si>
  <si>
    <t>RV00300000565040015</t>
  </si>
  <si>
    <t>รับเงินโอน ธ.กรุงไทย359-3,7เม.ย.65  รับเงินสนับสนุนโครงการสนับสนุนการแลกเปลี่ยนประสบการณ์การปฏิบัติงานด้านการบริหารกับมหาวิทยาลัยในต่างประเทศ Shadowing Program2022 ประเภทสมทบ จากมหาวิทยาลัยพะเยา,โอน425,187</t>
  </si>
  <si>
    <t>มิ.ย.65</t>
  </si>
  <si>
    <t>ก.ค.65</t>
  </si>
  <si>
    <t>ส.ค.65</t>
  </si>
  <si>
    <t>ก.ย.65</t>
  </si>
  <si>
    <t>(ต.ค.64 - ก.ย.65)</t>
  </si>
  <si>
    <t>ปีงบประมาณ 2565   ตั้งแต่วันที่  1  ตุลาคม  2564   ถึง วันที่  31 พฤษภาคม  2565</t>
  </si>
  <si>
    <t>ปีงบประมาณ 2564   ตั้งแต่วันที่  1 มิถุนายน 2564   ถึง วันที่  30  กันยายน  2564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</si>
</sst>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 d/m/yyyy"/>
    <numFmt numFmtId="200" formatCode="h\:mm\:ss\ "/>
    <numFmt numFmtId="201" formatCode="\ dd/mm/yyyy"/>
    <numFmt numFmtId="202" formatCode="#,##0.00_ ;\-#,##0.00\ "/>
  </numFmts>
  <fonts count="5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4"/>
      <color indexed="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30"/>
      <name val="Angsana New"/>
      <family val="1"/>
    </font>
    <font>
      <sz val="14"/>
      <color indexed="10"/>
      <name val="Angsana New"/>
      <family val="1"/>
    </font>
    <font>
      <sz val="12"/>
      <color indexed="10"/>
      <name val="Angsana New"/>
      <family val="1"/>
    </font>
    <font>
      <sz val="12"/>
      <color indexed="5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ngsana New"/>
      <family val="1"/>
    </font>
    <font>
      <sz val="14"/>
      <color rgb="FFFF0000"/>
      <name val="Angsana New"/>
      <family val="1"/>
    </font>
    <font>
      <sz val="12"/>
      <color rgb="FFFF0000"/>
      <name val="Angsana New"/>
      <family val="1"/>
    </font>
    <font>
      <sz val="12"/>
      <color rgb="FFC0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4"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11" xfId="0" applyFont="1" applyBorder="1" applyAlignment="1">
      <alignment horizontal="center" vertical="top"/>
    </xf>
    <xf numFmtId="0" fontId="11" fillId="7" borderId="11" xfId="0" applyFont="1" applyFill="1" applyBorder="1" applyAlignment="1">
      <alignment vertical="top"/>
    </xf>
    <xf numFmtId="39" fontId="11" fillId="7" borderId="11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1" xfId="0" applyFont="1" applyBorder="1" applyAlignment="1">
      <alignment vertical="top"/>
    </xf>
    <xf numFmtId="39" fontId="12" fillId="0" borderId="11" xfId="0" applyNumberFormat="1" applyFont="1" applyBorder="1" applyAlignment="1">
      <alignment vertical="top"/>
    </xf>
    <xf numFmtId="4" fontId="11" fillId="7" borderId="11" xfId="0" applyNumberFormat="1" applyFont="1" applyFill="1" applyBorder="1" applyAlignment="1">
      <alignment vertical="top"/>
    </xf>
    <xf numFmtId="4" fontId="12" fillId="0" borderId="11" xfId="0" applyNumberFormat="1" applyFont="1" applyBorder="1" applyAlignment="1">
      <alignment vertical="top"/>
    </xf>
    <xf numFmtId="4" fontId="12" fillId="0" borderId="1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11" xfId="0" applyFont="1" applyFill="1" applyBorder="1" applyAlignment="1">
      <alignment vertical="top"/>
    </xf>
    <xf numFmtId="39" fontId="12" fillId="0" borderId="11" xfId="0" applyNumberFormat="1" applyFont="1" applyFill="1" applyBorder="1" applyAlignment="1">
      <alignment vertical="top"/>
    </xf>
    <xf numFmtId="4" fontId="12" fillId="0" borderId="0" xfId="0" applyNumberFormat="1" applyFont="1" applyAlignment="1">
      <alignment vertical="top"/>
    </xf>
    <xf numFmtId="0" fontId="11" fillId="6" borderId="11" xfId="0" applyFont="1" applyFill="1" applyBorder="1" applyAlignment="1">
      <alignment vertical="top"/>
    </xf>
    <xf numFmtId="4" fontId="11" fillId="6" borderId="11" xfId="0" applyNumberFormat="1" applyFont="1" applyFill="1" applyBorder="1" applyAlignment="1">
      <alignment vertical="top"/>
    </xf>
    <xf numFmtId="39" fontId="11" fillId="6" borderId="11" xfId="0" applyNumberFormat="1" applyFont="1" applyFill="1" applyBorder="1" applyAlignment="1">
      <alignment vertical="top"/>
    </xf>
    <xf numFmtId="0" fontId="12" fillId="0" borderId="11" xfId="0" applyFont="1" applyBorder="1" applyAlignment="1">
      <alignment/>
    </xf>
    <xf numFmtId="39" fontId="12" fillId="0" borderId="11" xfId="0" applyNumberFormat="1" applyFont="1" applyBorder="1" applyAlignment="1">
      <alignment/>
    </xf>
    <xf numFmtId="39" fontId="12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Alignment="1">
      <alignment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11" fillId="7" borderId="11" xfId="0" applyNumberFormat="1" applyFont="1" applyFill="1" applyBorder="1" applyAlignment="1">
      <alignment vertical="top"/>
    </xf>
    <xf numFmtId="0" fontId="12" fillId="0" borderId="11" xfId="0" applyNumberFormat="1" applyFont="1" applyBorder="1" applyAlignment="1">
      <alignment vertical="top"/>
    </xf>
    <xf numFmtId="0" fontId="12" fillId="0" borderId="11" xfId="0" applyNumberFormat="1" applyFont="1" applyBorder="1" applyAlignment="1">
      <alignment horizontal="left" vertical="top"/>
    </xf>
    <xf numFmtId="0" fontId="12" fillId="0" borderId="11" xfId="0" applyNumberFormat="1" applyFont="1" applyFill="1" applyBorder="1" applyAlignment="1">
      <alignment vertical="top"/>
    </xf>
    <xf numFmtId="43" fontId="12" fillId="0" borderId="11" xfId="42" applyFont="1" applyBorder="1" applyAlignment="1">
      <alignment vertical="top"/>
    </xf>
    <xf numFmtId="0" fontId="11" fillId="6" borderId="11" xfId="0" applyNumberFormat="1" applyFont="1" applyFill="1" applyBorder="1" applyAlignment="1">
      <alignment vertical="top"/>
    </xf>
    <xf numFmtId="4" fontId="11" fillId="33" borderId="11" xfId="0" applyNumberFormat="1" applyFont="1" applyFill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0" xfId="0" applyNumberFormat="1" applyFont="1" applyAlignment="1">
      <alignment vertical="top"/>
    </xf>
    <xf numFmtId="49" fontId="2" fillId="7" borderId="11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top"/>
    </xf>
    <xf numFmtId="39" fontId="2" fillId="6" borderId="1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/>
    </xf>
    <xf numFmtId="39" fontId="3" fillId="0" borderId="11" xfId="0" applyNumberFormat="1" applyFont="1" applyFill="1" applyBorder="1" applyAlignment="1">
      <alignment vertical="top"/>
    </xf>
    <xf numFmtId="202" fontId="2" fillId="0" borderId="11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3" fontId="14" fillId="0" borderId="0" xfId="42" applyFont="1" applyFill="1" applyAlignment="1">
      <alignment vertical="top"/>
    </xf>
    <xf numFmtId="0" fontId="15" fillId="0" borderId="0" xfId="0" applyFont="1" applyFill="1" applyAlignment="1">
      <alignment vertical="top"/>
    </xf>
    <xf numFmtId="43" fontId="15" fillId="0" borderId="0" xfId="42" applyFont="1" applyFill="1" applyAlignment="1">
      <alignment vertical="top"/>
    </xf>
    <xf numFmtId="0" fontId="55" fillId="0" borderId="0" xfId="0" applyFont="1" applyFill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/>
    </xf>
    <xf numFmtId="39" fontId="3" fillId="0" borderId="12" xfId="0" applyNumberFormat="1" applyFont="1" applyFill="1" applyBorder="1" applyAlignment="1">
      <alignment vertical="top"/>
    </xf>
    <xf numFmtId="202" fontId="2" fillId="0" borderId="12" xfId="0" applyNumberFormat="1" applyFont="1" applyFill="1" applyBorder="1" applyAlignment="1">
      <alignment vertical="top"/>
    </xf>
    <xf numFmtId="39" fontId="3" fillId="0" borderId="13" xfId="0" applyNumberFormat="1" applyFont="1" applyFill="1" applyBorder="1" applyAlignment="1">
      <alignment vertical="top"/>
    </xf>
    <xf numFmtId="4" fontId="14" fillId="0" borderId="0" xfId="0" applyNumberFormat="1" applyFont="1" applyFill="1" applyAlignment="1">
      <alignment vertical="top"/>
    </xf>
    <xf numFmtId="4" fontId="56" fillId="0" borderId="0" xfId="0" applyNumberFormat="1" applyFont="1" applyFill="1" applyAlignment="1">
      <alignment vertical="top"/>
    </xf>
    <xf numFmtId="39" fontId="2" fillId="7" borderId="11" xfId="0" applyNumberFormat="1" applyFont="1" applyFill="1" applyBorder="1" applyAlignment="1">
      <alignment/>
    </xf>
    <xf numFmtId="43" fontId="2" fillId="0" borderId="0" xfId="42" applyFont="1" applyAlignment="1">
      <alignment/>
    </xf>
    <xf numFmtId="43" fontId="12" fillId="0" borderId="0" xfId="42" applyFont="1" applyAlignment="1">
      <alignment vertical="top"/>
    </xf>
    <xf numFmtId="43" fontId="12" fillId="0" borderId="0" xfId="42" applyFont="1" applyAlignment="1">
      <alignment vertical="top"/>
    </xf>
    <xf numFmtId="43" fontId="11" fillId="0" borderId="0" xfId="42" applyFont="1" applyAlignment="1">
      <alignment vertical="top"/>
    </xf>
    <xf numFmtId="49" fontId="2" fillId="33" borderId="11" xfId="0" applyNumberFormat="1" applyFont="1" applyFill="1" applyBorder="1" applyAlignment="1" applyProtection="1">
      <alignment horizontal="center"/>
      <protection/>
    </xf>
    <xf numFmtId="4" fontId="12" fillId="0" borderId="11" xfId="0" applyNumberFormat="1" applyFont="1" applyBorder="1" applyAlignment="1">
      <alignment vertical="top"/>
    </xf>
    <xf numFmtId="0" fontId="54" fillId="0" borderId="0" xfId="0" applyFont="1" applyAlignment="1">
      <alignment vertical="top"/>
    </xf>
    <xf numFmtId="39" fontId="54" fillId="0" borderId="0" xfId="0" applyNumberFormat="1" applyFont="1" applyAlignment="1">
      <alignment vertical="top"/>
    </xf>
    <xf numFmtId="0" fontId="11" fillId="7" borderId="11" xfId="0" applyFont="1" applyFill="1" applyBorder="1" applyAlignment="1">
      <alignment vertical="top"/>
    </xf>
    <xf numFmtId="39" fontId="12" fillId="0" borderId="11" xfId="0" applyNumberFormat="1" applyFont="1" applyBorder="1" applyAlignment="1">
      <alignment vertical="top"/>
    </xf>
    <xf numFmtId="0" fontId="11" fillId="6" borderId="11" xfId="0" applyFont="1" applyFill="1" applyBorder="1" applyAlignment="1">
      <alignment vertical="top"/>
    </xf>
    <xf numFmtId="0" fontId="57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1" fillId="7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3" fontId="12" fillId="0" borderId="11" xfId="42" applyFont="1" applyBorder="1" applyAlignment="1">
      <alignment vertical="top"/>
    </xf>
    <xf numFmtId="39" fontId="12" fillId="0" borderId="11" xfId="0" applyNumberFormat="1" applyFont="1" applyFill="1" applyBorder="1" applyAlignment="1">
      <alignment vertical="top" wrapText="1"/>
    </xf>
    <xf numFmtId="0" fontId="11" fillId="6" borderId="11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39" fontId="12" fillId="0" borderId="0" xfId="0" applyNumberFormat="1" applyFont="1" applyAlignment="1">
      <alignment vertical="top" wrapText="1"/>
    </xf>
    <xf numFmtId="39" fontId="54" fillId="0" borderId="0" xfId="0" applyNumberFormat="1" applyFont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4" fontId="14" fillId="0" borderId="11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39" fontId="2" fillId="17" borderId="11" xfId="0" applyNumberFormat="1" applyFont="1" applyFill="1" applyBorder="1" applyAlignment="1">
      <alignment vertical="top"/>
    </xf>
    <xf numFmtId="39" fontId="2" fillId="5" borderId="11" xfId="0" applyNumberFormat="1" applyFont="1" applyFill="1" applyBorder="1" applyAlignment="1">
      <alignment vertical="top"/>
    </xf>
    <xf numFmtId="39" fontId="2" fillId="5" borderId="13" xfId="0" applyNumberFormat="1" applyFont="1" applyFill="1" applyBorder="1" applyAlignment="1">
      <alignment vertical="top"/>
    </xf>
    <xf numFmtId="43" fontId="2" fillId="7" borderId="13" xfId="4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2" fillId="7" borderId="12" xfId="42" applyNumberFormat="1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left" vertical="top"/>
    </xf>
    <xf numFmtId="39" fontId="2" fillId="18" borderId="11" xfId="0" applyNumberFormat="1" applyFont="1" applyFill="1" applyBorder="1" applyAlignment="1">
      <alignment horizontal="right" vertical="top"/>
    </xf>
    <xf numFmtId="0" fontId="13" fillId="6" borderId="11" xfId="0" applyFont="1" applyFill="1" applyBorder="1" applyAlignment="1">
      <alignment vertical="top"/>
    </xf>
    <xf numFmtId="0" fontId="13" fillId="6" borderId="11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/>
    </xf>
    <xf numFmtId="39" fontId="2" fillId="6" borderId="11" xfId="0" applyNumberFormat="1" applyFont="1" applyFill="1" applyBorder="1" applyAlignment="1">
      <alignment vertical="top"/>
    </xf>
    <xf numFmtId="0" fontId="2" fillId="6" borderId="11" xfId="0" applyFont="1" applyFill="1" applyBorder="1" applyAlignment="1">
      <alignment vertical="top" wrapText="1"/>
    </xf>
    <xf numFmtId="0" fontId="2" fillId="17" borderId="11" xfId="0" applyFont="1" applyFill="1" applyBorder="1" applyAlignment="1">
      <alignment vertical="top"/>
    </xf>
    <xf numFmtId="0" fontId="2" fillId="17" borderId="11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/>
    </xf>
    <xf numFmtId="0" fontId="13" fillId="5" borderId="11" xfId="0" applyFont="1" applyFill="1" applyBorder="1" applyAlignment="1">
      <alignment vertical="top" wrapText="1"/>
    </xf>
    <xf numFmtId="0" fontId="13" fillId="5" borderId="11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6" fillId="0" borderId="0" xfId="0" applyFont="1" applyAlignment="1">
      <alignment vertical="top"/>
    </xf>
    <xf numFmtId="4" fontId="12" fillId="7" borderId="11" xfId="0" applyNumberFormat="1" applyFont="1" applyFill="1" applyBorder="1" applyAlignment="1">
      <alignment vertical="top"/>
    </xf>
    <xf numFmtId="0" fontId="11" fillId="6" borderId="12" xfId="0" applyFont="1" applyFill="1" applyBorder="1" applyAlignment="1">
      <alignment vertical="top"/>
    </xf>
    <xf numFmtId="0" fontId="11" fillId="6" borderId="12" xfId="0" applyFont="1" applyFill="1" applyBorder="1" applyAlignment="1">
      <alignment vertical="top" wrapText="1"/>
    </xf>
    <xf numFmtId="4" fontId="11" fillId="6" borderId="12" xfId="0" applyNumberFormat="1" applyFont="1" applyFill="1" applyBorder="1" applyAlignment="1">
      <alignment vertical="top"/>
    </xf>
    <xf numFmtId="0" fontId="11" fillId="6" borderId="12" xfId="0" applyNumberFormat="1" applyFont="1" applyFill="1" applyBorder="1" applyAlignment="1">
      <alignment vertical="top"/>
    </xf>
    <xf numFmtId="4" fontId="12" fillId="0" borderId="11" xfId="0" applyNumberFormat="1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2" fillId="6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3" fontId="12" fillId="0" borderId="0" xfId="42" applyFont="1" applyFill="1" applyAlignment="1">
      <alignment vertical="top"/>
    </xf>
    <xf numFmtId="0" fontId="6" fillId="0" borderId="0" xfId="0" applyFont="1" applyFill="1" applyAlignment="1">
      <alignment vertical="top"/>
    </xf>
    <xf numFmtId="39" fontId="12" fillId="0" borderId="11" xfId="0" applyNumberFormat="1" applyFont="1" applyBorder="1" applyAlignment="1">
      <alignment vertical="top" wrapText="1"/>
    </xf>
    <xf numFmtId="0" fontId="12" fillId="0" borderId="11" xfId="0" applyNumberFormat="1" applyFont="1" applyBorder="1" applyAlignment="1">
      <alignment vertical="top"/>
    </xf>
    <xf numFmtId="0" fontId="54" fillId="0" borderId="11" xfId="0" applyFont="1" applyBorder="1" applyAlignment="1">
      <alignment vertical="top"/>
    </xf>
    <xf numFmtId="43" fontId="54" fillId="0" borderId="11" xfId="42" applyFont="1" applyBorder="1" applyAlignment="1">
      <alignment vertical="top"/>
    </xf>
    <xf numFmtId="0" fontId="54" fillId="0" borderId="11" xfId="0" applyNumberFormat="1" applyFont="1" applyBorder="1" applyAlignment="1">
      <alignment vertical="top"/>
    </xf>
    <xf numFmtId="43" fontId="11" fillId="7" borderId="11" xfId="42" applyFont="1" applyFill="1" applyBorder="1" applyAlignment="1">
      <alignment vertical="top"/>
    </xf>
    <xf numFmtId="0" fontId="11" fillId="7" borderId="11" xfId="0" applyNumberFormat="1" applyFont="1" applyFill="1" applyBorder="1" applyAlignment="1">
      <alignment vertical="top"/>
    </xf>
    <xf numFmtId="0" fontId="12" fillId="0" borderId="12" xfId="0" applyFont="1" applyBorder="1" applyAlignment="1">
      <alignment vertical="top"/>
    </xf>
    <xf numFmtId="43" fontId="12" fillId="0" borderId="12" xfId="42" applyFont="1" applyBorder="1" applyAlignment="1">
      <alignment vertical="top"/>
    </xf>
    <xf numFmtId="0" fontId="12" fillId="0" borderId="12" xfId="0" applyNumberFormat="1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43" fontId="11" fillId="6" borderId="11" xfId="42" applyFont="1" applyFill="1" applyBorder="1" applyAlignment="1">
      <alignment vertical="top"/>
    </xf>
    <xf numFmtId="0" fontId="11" fillId="6" borderId="11" xfId="0" applyNumberFormat="1" applyFont="1" applyFill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39" fontId="12" fillId="0" borderId="12" xfId="0" applyNumberFormat="1" applyFont="1" applyBorder="1" applyAlignment="1">
      <alignment/>
    </xf>
    <xf numFmtId="39" fontId="11" fillId="33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Border="1" applyAlignment="1">
      <alignment/>
    </xf>
    <xf numFmtId="43" fontId="2" fillId="0" borderId="0" xfId="42" applyFont="1" applyFill="1" applyAlignment="1">
      <alignment vertical="top"/>
    </xf>
    <xf numFmtId="0" fontId="14" fillId="0" borderId="11" xfId="0" applyFont="1" applyBorder="1" applyAlignment="1">
      <alignment horizontal="left" vertical="top" wrapText="1"/>
    </xf>
    <xf numFmtId="43" fontId="9" fillId="0" borderId="10" xfId="42" applyFont="1" applyBorder="1" applyAlignment="1">
      <alignment horizontal="center" vertical="top"/>
    </xf>
    <xf numFmtId="43" fontId="9" fillId="0" borderId="11" xfId="42" applyFont="1" applyBorder="1" applyAlignment="1">
      <alignment horizontal="center" vertical="top"/>
    </xf>
    <xf numFmtId="43" fontId="11" fillId="7" borderId="11" xfId="42" applyFont="1" applyFill="1" applyBorder="1" applyAlignment="1">
      <alignment vertical="top"/>
    </xf>
    <xf numFmtId="43" fontId="12" fillId="0" borderId="11" xfId="42" applyFont="1" applyFill="1" applyBorder="1" applyAlignment="1">
      <alignment vertical="top"/>
    </xf>
    <xf numFmtId="43" fontId="14" fillId="0" borderId="11" xfId="42" applyFont="1" applyBorder="1" applyAlignment="1">
      <alignment vertical="top"/>
    </xf>
    <xf numFmtId="39" fontId="14" fillId="0" borderId="11" xfId="0" applyNumberFormat="1" applyFont="1" applyBorder="1" applyAlignment="1">
      <alignment vertical="top"/>
    </xf>
    <xf numFmtId="39" fontId="14" fillId="0" borderId="11" xfId="0" applyNumberFormat="1" applyFont="1" applyBorder="1" applyAlignment="1">
      <alignment vertical="top" wrapText="1"/>
    </xf>
    <xf numFmtId="43" fontId="14" fillId="0" borderId="11" xfId="42" applyFont="1" applyBorder="1" applyAlignment="1">
      <alignment vertical="top"/>
    </xf>
    <xf numFmtId="0" fontId="14" fillId="0" borderId="0" xfId="0" applyFont="1" applyAlignment="1">
      <alignment vertical="top"/>
    </xf>
    <xf numFmtId="4" fontId="14" fillId="0" borderId="11" xfId="0" applyNumberFormat="1" applyFont="1" applyBorder="1" applyAlignment="1">
      <alignment vertical="top"/>
    </xf>
    <xf numFmtId="43" fontId="12" fillId="0" borderId="11" xfId="42" applyFont="1" applyBorder="1" applyAlignment="1">
      <alignment vertical="top" wrapText="1"/>
    </xf>
    <xf numFmtId="0" fontId="12" fillId="0" borderId="11" xfId="0" applyNumberFormat="1" applyFont="1" applyBorder="1" applyAlignment="1">
      <alignment vertical="top" wrapText="1"/>
    </xf>
    <xf numFmtId="43" fontId="11" fillId="6" borderId="12" xfId="42" applyFont="1" applyFill="1" applyBorder="1" applyAlignment="1">
      <alignment vertical="top"/>
    </xf>
    <xf numFmtId="43" fontId="11" fillId="6" borderId="11" xfId="42" applyFont="1" applyFill="1" applyBorder="1" applyAlignment="1">
      <alignment vertical="top"/>
    </xf>
    <xf numFmtId="49" fontId="12" fillId="0" borderId="11" xfId="42" applyNumberFormat="1" applyFont="1" applyBorder="1" applyAlignment="1">
      <alignment vertical="top"/>
    </xf>
    <xf numFmtId="43" fontId="12" fillId="0" borderId="13" xfId="42" applyFont="1" applyBorder="1" applyAlignment="1">
      <alignment vertical="top"/>
    </xf>
    <xf numFmtId="43" fontId="11" fillId="33" borderId="12" xfId="42" applyFont="1" applyFill="1" applyBorder="1" applyAlignment="1">
      <alignment/>
    </xf>
    <xf numFmtId="0" fontId="12" fillId="0" borderId="0" xfId="0" applyNumberFormat="1" applyFont="1" applyAlignment="1">
      <alignment vertical="top"/>
    </xf>
    <xf numFmtId="0" fontId="54" fillId="0" borderId="0" xfId="0" applyFont="1" applyAlignment="1">
      <alignment vertical="top" wrapText="1"/>
    </xf>
    <xf numFmtId="43" fontId="54" fillId="0" borderId="0" xfId="42" applyFont="1" applyAlignment="1">
      <alignment vertical="top"/>
    </xf>
    <xf numFmtId="0" fontId="5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43" fontId="2" fillId="7" borderId="15" xfId="42" applyNumberFormat="1" applyFont="1" applyFill="1" applyBorder="1" applyAlignment="1">
      <alignment horizontal="center" vertical="center"/>
    </xf>
    <xf numFmtId="43" fontId="2" fillId="7" borderId="16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3" fontId="2" fillId="7" borderId="14" xfId="42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top" wrapText="1"/>
    </xf>
    <xf numFmtId="39" fontId="11" fillId="33" borderId="11" xfId="0" applyNumberFormat="1" applyFont="1" applyFill="1" applyBorder="1" applyAlignment="1">
      <alignment horizontal="center" wrapText="1"/>
    </xf>
    <xf numFmtId="39" fontId="54" fillId="0" borderId="0" xfId="0" applyNumberFormat="1" applyFont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33;&#3603;&#3626;&#3609;&#3637;\SANSANEE\1.&#3605;&#3634;&#3621;\1.&#3619;&#3634;&#3618;&#3591;&#3634;&#3609;\2.&#3652;&#3605;&#3619;&#3617;&#3634;&#3626;_&#3611;&#3619;&#3632;&#3592;&#3635;&#3611;&#3637;\&#3619;&#3634;&#3618;&#3591;&#3634;&#3609;&#3652;&#3605;&#3619;&#3617;&#3634;&#3626;-&#3585;&#3634;&#3619;&#3619;&#3633;&#3610;&#3648;&#3591;&#3636;&#3609;&#3610;&#3619;&#3636;&#3592;&#3634;&#3588;%20&#3648;&#3591;&#3636;&#3609;&#3619;&#3633;&#3610;&#3613;&#3634;&#3585;\&#3611;&#3637;&#3591;&#3611;&#3617;.65\65&#3619;&#3634;&#3618;&#3591;&#3634;&#3609;&#3585;&#3634;&#3619;&#3619;&#3633;&#3610;&#3649;&#3627;&#3621;&#3656;&#3591;&#3648;&#3591;&#3636;&#3609;&#3613;&#3634;&#3585;&#3617;.(&#3648;&#3591;&#3636;&#3609;&#3610;&#3619;&#3636;&#3592;&#3634;&#3588;%20&#3648;&#3591;&#3636;&#3609;&#3619;&#3633;&#3610;&#3613;&#3634;&#3585;)%20&#3586;&#3629;&#3591;&#3627;&#3609;&#3656;&#3623;&#3618;&#3591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ทั้งปีงปม.65"/>
      <sheetName val="รายละเอียดทั้งปีงปม.65"/>
      <sheetName val="ต.ค.64"/>
      <sheetName val="พ.ย.64"/>
      <sheetName val="ธ.ค.64"/>
      <sheetName val="ม.ค.65"/>
      <sheetName val="ก.พ.65"/>
      <sheetName val="มี.ค.65"/>
      <sheetName val="เม.ย.65"/>
      <sheetName val="พ.ค.65"/>
      <sheetName val="ผังบัญชีเงินบริจาค"/>
      <sheetName val="ผังบัญชีเงินรับฝาก"/>
      <sheetName val="ต.ค.64 (2)"/>
      <sheetName val="พ.ย.64 (2)"/>
      <sheetName val="ธ.ค.64 (2)"/>
      <sheetName val="ม.ค.65 (2)"/>
      <sheetName val="ก.พ.65 (2)"/>
      <sheetName val="มี.ค.65 (2)"/>
      <sheetName val="เม.ย.65 (2)"/>
      <sheetName val="พ.ค.65 (2)"/>
      <sheetName val="รายละเอียดทั้งปีงปม.65 (2)"/>
    </sheetNames>
    <sheetDataSet>
      <sheetData sheetId="2">
        <row r="77">
          <cell r="E77">
            <v>1138094</v>
          </cell>
        </row>
      </sheetData>
      <sheetData sheetId="3">
        <row r="53">
          <cell r="E53">
            <v>3934126</v>
          </cell>
        </row>
      </sheetData>
      <sheetData sheetId="4">
        <row r="57">
          <cell r="E57">
            <v>2539510.78</v>
          </cell>
        </row>
      </sheetData>
      <sheetData sheetId="5">
        <row r="63">
          <cell r="E63">
            <v>1109900</v>
          </cell>
        </row>
      </sheetData>
      <sheetData sheetId="6">
        <row r="47">
          <cell r="E47">
            <v>1007685</v>
          </cell>
        </row>
      </sheetData>
      <sheetData sheetId="7">
        <row r="58">
          <cell r="E58">
            <v>21215025.1</v>
          </cell>
        </row>
      </sheetData>
      <sheetData sheetId="8">
        <row r="31">
          <cell r="E31">
            <v>1122612</v>
          </cell>
        </row>
      </sheetData>
      <sheetData sheetId="9">
        <row r="30">
          <cell r="E30">
            <v>189100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27"/>
  <sheetViews>
    <sheetView tabSelected="1" zoomScale="90" zoomScaleNormal="90" zoomScalePageLayoutView="0" workbookViewId="0" topLeftCell="A1">
      <pane xSplit="3" ySplit="4" topLeftCell="D10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127" sqref="P127"/>
    </sheetView>
  </sheetViews>
  <sheetFormatPr defaultColWidth="6.8515625" defaultRowHeight="12.75"/>
  <cols>
    <col min="1" max="2" width="3.28125" style="4" customWidth="1"/>
    <col min="3" max="3" width="57.7109375" style="4" customWidth="1"/>
    <col min="4" max="4" width="13.57421875" style="4" customWidth="1"/>
    <col min="5" max="14" width="12.7109375" style="4" customWidth="1"/>
    <col min="15" max="15" width="12.7109375" style="5" customWidth="1"/>
    <col min="16" max="16" width="16.7109375" style="4" customWidth="1"/>
    <col min="17" max="17" width="12.421875" style="129" bestFit="1" customWidth="1"/>
    <col min="18" max="63" width="6.8515625" style="129" customWidth="1"/>
    <col min="64" max="16384" width="6.8515625" style="4" customWidth="1"/>
  </cols>
  <sheetData>
    <row r="1" spans="1:63" s="1" customFormat="1" ht="23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</row>
    <row r="2" spans="1:63" s="1" customFormat="1" ht="23.25">
      <c r="A2" s="172" t="s">
        <v>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</row>
    <row r="3" spans="1:63" s="1" customFormat="1" ht="23.25">
      <c r="A3" s="172" t="s">
        <v>211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</row>
    <row r="4" spans="1:63" s="2" customFormat="1" ht="21">
      <c r="A4" s="173" t="s">
        <v>1</v>
      </c>
      <c r="B4" s="174"/>
      <c r="C4" s="175"/>
      <c r="D4" s="45" t="s">
        <v>197</v>
      </c>
      <c r="E4" s="45" t="s">
        <v>198</v>
      </c>
      <c r="F4" s="45" t="s">
        <v>199</v>
      </c>
      <c r="G4" s="45" t="s">
        <v>200</v>
      </c>
      <c r="H4" s="45" t="s">
        <v>201</v>
      </c>
      <c r="I4" s="45" t="s">
        <v>202</v>
      </c>
      <c r="J4" s="45" t="s">
        <v>203</v>
      </c>
      <c r="K4" s="45" t="s">
        <v>204</v>
      </c>
      <c r="L4" s="45" t="s">
        <v>205</v>
      </c>
      <c r="M4" s="45" t="s">
        <v>206</v>
      </c>
      <c r="N4" s="45" t="s">
        <v>207</v>
      </c>
      <c r="O4" s="45" t="s">
        <v>208</v>
      </c>
      <c r="P4" s="73" t="s">
        <v>66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</row>
    <row r="5" spans="1:63" s="6" customFormat="1" ht="21">
      <c r="A5" s="102" t="s">
        <v>10</v>
      </c>
      <c r="B5" s="102"/>
      <c r="C5" s="102"/>
      <c r="D5" s="103">
        <f>SUM(D6+D8+D10+D12+D14+D16+D18+D20+D22+D24+D26+D29+D31+D33+D35+D37+D39+D41+D43+D45+D47+D49+D51+D53+D55)</f>
        <v>291500</v>
      </c>
      <c r="E5" s="103">
        <f aca="true" t="shared" si="0" ref="E5:P5">SUM(E6+E8+E10+E12+E14+E16+E18+E20+E22+E24+E26+E29+E31+E33+E35+E37+E39+E41+E43+E45+E47+E49+E51+E53+E55)</f>
        <v>52100</v>
      </c>
      <c r="F5" s="103">
        <f t="shared" si="0"/>
        <v>19698</v>
      </c>
      <c r="G5" s="103">
        <f t="shared" si="0"/>
        <v>324620</v>
      </c>
      <c r="H5" s="103">
        <f t="shared" si="0"/>
        <v>422000</v>
      </c>
      <c r="I5" s="103">
        <f t="shared" si="0"/>
        <v>3172900</v>
      </c>
      <c r="J5" s="103">
        <f t="shared" si="0"/>
        <v>2269000</v>
      </c>
      <c r="K5" s="103">
        <f t="shared" si="0"/>
        <v>289100</v>
      </c>
      <c r="L5" s="103">
        <f>SUM(L6+L8+L10+L12+L14+L16+L18+L20+L22+L24+L26+L29+L31+L33+L35+L37+L39+L41+L43+L45+L47+L49+L51+L53+L55)</f>
        <v>331270</v>
      </c>
      <c r="M5" s="103">
        <f>SUM(M6+M8+M10+M12+M14+M16+M18+M20+M22+M24+M26+M29+M31+M33+M35+M37+M39+M41+M43+M45+M47+M49+M51+M53+M55)</f>
        <v>3670027.5</v>
      </c>
      <c r="N5" s="103">
        <f>SUM(N6+N8+N10+N12+N14+N16+N18+N20+N22+N24+N26+N29+N31+N33+N35+N37+N39+N41+N43+N45+N47+N49+N51+N53+N55)</f>
        <v>669975</v>
      </c>
      <c r="O5" s="103">
        <f>SUM(O6+O8+O10+O12+O14+O16+O18+O20+O22+O24+O26+O29+O31+O33+O35+O37+O39+O41+O43+O45+O47+O49+O51+O53+O55)</f>
        <v>184600</v>
      </c>
      <c r="P5" s="103">
        <f t="shared" si="0"/>
        <v>11696790.5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</row>
    <row r="6" spans="1:16" s="48" customFormat="1" ht="21">
      <c r="A6" s="46"/>
      <c r="B6" s="104" t="s">
        <v>48</v>
      </c>
      <c r="C6" s="46"/>
      <c r="D6" s="47">
        <f>SUM(D7)</f>
        <v>0</v>
      </c>
      <c r="E6" s="47">
        <f>SUM(E7)</f>
        <v>0</v>
      </c>
      <c r="F6" s="47">
        <f>SUM(F7)</f>
        <v>0</v>
      </c>
      <c r="G6" s="47">
        <f>SUM(G7)</f>
        <v>0</v>
      </c>
      <c r="H6" s="47">
        <f>SUM(H7)</f>
        <v>40000</v>
      </c>
      <c r="I6" s="47">
        <f aca="true" t="shared" si="1" ref="I6:P6">SUM(I7)</f>
        <v>55000</v>
      </c>
      <c r="J6" s="47">
        <f t="shared" si="1"/>
        <v>0</v>
      </c>
      <c r="K6" s="47">
        <f t="shared" si="1"/>
        <v>5000</v>
      </c>
      <c r="L6" s="47">
        <f t="shared" si="1"/>
        <v>0</v>
      </c>
      <c r="M6" s="47">
        <f t="shared" si="1"/>
        <v>0</v>
      </c>
      <c r="N6" s="47">
        <f t="shared" si="1"/>
        <v>0</v>
      </c>
      <c r="O6" s="47">
        <f t="shared" si="1"/>
        <v>0</v>
      </c>
      <c r="P6" s="47">
        <f t="shared" si="1"/>
        <v>100000</v>
      </c>
    </row>
    <row r="7" spans="1:16" s="7" customFormat="1" ht="21">
      <c r="A7" s="49"/>
      <c r="B7" s="50"/>
      <c r="C7" s="49" t="s">
        <v>13</v>
      </c>
      <c r="D7" s="51">
        <v>0</v>
      </c>
      <c r="E7" s="51">
        <v>0</v>
      </c>
      <c r="F7" s="51">
        <v>0</v>
      </c>
      <c r="G7" s="51">
        <v>0</v>
      </c>
      <c r="H7" s="51">
        <v>40000</v>
      </c>
      <c r="I7" s="51">
        <v>55000</v>
      </c>
      <c r="J7" s="51">
        <v>0</v>
      </c>
      <c r="K7" s="51">
        <v>5000</v>
      </c>
      <c r="L7" s="51">
        <v>0</v>
      </c>
      <c r="M7" s="51">
        <v>0</v>
      </c>
      <c r="N7" s="51">
        <v>0</v>
      </c>
      <c r="O7" s="51">
        <v>0</v>
      </c>
      <c r="P7" s="52">
        <f>SUM(D7:O7)</f>
        <v>100000</v>
      </c>
    </row>
    <row r="8" spans="1:16" s="53" customFormat="1" ht="21">
      <c r="A8" s="105"/>
      <c r="B8" s="106" t="s">
        <v>46</v>
      </c>
      <c r="C8" s="105"/>
      <c r="D8" s="107">
        <f>SUM(D9:D9)</f>
        <v>0</v>
      </c>
      <c r="E8" s="107">
        <f>SUM(E9:E9)</f>
        <v>0</v>
      </c>
      <c r="F8" s="107">
        <f>SUM(F9:F9)</f>
        <v>0</v>
      </c>
      <c r="G8" s="107">
        <f>SUM(G9:G9)</f>
        <v>0</v>
      </c>
      <c r="H8" s="107">
        <f aca="true" t="shared" si="2" ref="H8:P8">SUM(H9:H9)</f>
        <v>0</v>
      </c>
      <c r="I8" s="107">
        <f t="shared" si="2"/>
        <v>0</v>
      </c>
      <c r="J8" s="107">
        <f t="shared" si="2"/>
        <v>0</v>
      </c>
      <c r="K8" s="107">
        <f t="shared" si="2"/>
        <v>0</v>
      </c>
      <c r="L8" s="107">
        <f t="shared" si="2"/>
        <v>0</v>
      </c>
      <c r="M8" s="107">
        <f t="shared" si="2"/>
        <v>0</v>
      </c>
      <c r="N8" s="107">
        <f t="shared" si="2"/>
        <v>0</v>
      </c>
      <c r="O8" s="107">
        <f t="shared" si="2"/>
        <v>0</v>
      </c>
      <c r="P8" s="107">
        <f t="shared" si="2"/>
        <v>0</v>
      </c>
    </row>
    <row r="9" spans="1:16" s="7" customFormat="1" ht="21">
      <c r="A9" s="49"/>
      <c r="B9" s="50"/>
      <c r="C9" s="49" t="s">
        <v>161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2">
        <f>SUM(D9:O9)</f>
        <v>0</v>
      </c>
    </row>
    <row r="10" spans="1:16" s="53" customFormat="1" ht="21">
      <c r="A10" s="105"/>
      <c r="B10" s="104" t="s">
        <v>63</v>
      </c>
      <c r="C10" s="105"/>
      <c r="D10" s="107">
        <f>SUM(D11)</f>
        <v>0</v>
      </c>
      <c r="E10" s="107">
        <f>SUM(E11)</f>
        <v>0</v>
      </c>
      <c r="F10" s="107">
        <f>SUM(F11)</f>
        <v>0</v>
      </c>
      <c r="G10" s="107">
        <f>SUM(G11)</f>
        <v>0</v>
      </c>
      <c r="H10" s="107">
        <f>SUM(H11)</f>
        <v>288000</v>
      </c>
      <c r="I10" s="107">
        <f aca="true" t="shared" si="3" ref="I10:P10">SUM(I11)</f>
        <v>0</v>
      </c>
      <c r="J10" s="107">
        <f t="shared" si="3"/>
        <v>0</v>
      </c>
      <c r="K10" s="107">
        <f t="shared" si="3"/>
        <v>0</v>
      </c>
      <c r="L10" s="107">
        <f t="shared" si="3"/>
        <v>15000</v>
      </c>
      <c r="M10" s="107">
        <f t="shared" si="3"/>
        <v>0</v>
      </c>
      <c r="N10" s="107">
        <f t="shared" si="3"/>
        <v>0</v>
      </c>
      <c r="O10" s="107">
        <f t="shared" si="3"/>
        <v>0</v>
      </c>
      <c r="P10" s="107">
        <f t="shared" si="3"/>
        <v>303000</v>
      </c>
    </row>
    <row r="11" spans="1:16" s="7" customFormat="1" ht="21">
      <c r="A11" s="50"/>
      <c r="B11" s="50"/>
      <c r="C11" s="50" t="s">
        <v>62</v>
      </c>
      <c r="D11" s="51">
        <v>0</v>
      </c>
      <c r="E11" s="51">
        <v>0</v>
      </c>
      <c r="F11" s="51">
        <v>0</v>
      </c>
      <c r="G11" s="51">
        <v>0</v>
      </c>
      <c r="H11" s="51">
        <v>288000</v>
      </c>
      <c r="I11" s="51">
        <v>0</v>
      </c>
      <c r="J11" s="51">
        <v>0</v>
      </c>
      <c r="K11" s="51">
        <v>0</v>
      </c>
      <c r="L11" s="51">
        <v>15000</v>
      </c>
      <c r="M11" s="51">
        <v>0</v>
      </c>
      <c r="N11" s="51">
        <v>0</v>
      </c>
      <c r="O11" s="51">
        <v>0</v>
      </c>
      <c r="P11" s="52">
        <f>SUM(D11:O11)</f>
        <v>303000</v>
      </c>
    </row>
    <row r="12" spans="1:16" s="53" customFormat="1" ht="21">
      <c r="A12" s="104"/>
      <c r="B12" s="104" t="s">
        <v>50</v>
      </c>
      <c r="C12" s="104"/>
      <c r="D12" s="107">
        <f>SUM(D13)</f>
        <v>0</v>
      </c>
      <c r="E12" s="107">
        <f>SUM(E13)</f>
        <v>0</v>
      </c>
      <c r="F12" s="107">
        <f>SUM(F13)</f>
        <v>0</v>
      </c>
      <c r="G12" s="107">
        <f>SUM(G13)</f>
        <v>0</v>
      </c>
      <c r="H12" s="107">
        <f>SUM(H13)</f>
        <v>0</v>
      </c>
      <c r="I12" s="107">
        <f aca="true" t="shared" si="4" ref="I12:P12">SUM(I13)</f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88177.5</v>
      </c>
      <c r="N12" s="107">
        <f t="shared" si="4"/>
        <v>0</v>
      </c>
      <c r="O12" s="107">
        <f t="shared" si="4"/>
        <v>0</v>
      </c>
      <c r="P12" s="107">
        <f t="shared" si="4"/>
        <v>88177.5</v>
      </c>
    </row>
    <row r="13" spans="1:16" s="7" customFormat="1" ht="21">
      <c r="A13" s="50"/>
      <c r="B13" s="50"/>
      <c r="C13" s="50" t="s">
        <v>60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88177.5</v>
      </c>
      <c r="N13" s="51">
        <v>0</v>
      </c>
      <c r="O13" s="51">
        <v>0</v>
      </c>
      <c r="P13" s="52">
        <f>SUM(D13:O13)</f>
        <v>88177.5</v>
      </c>
    </row>
    <row r="14" spans="1:63" s="124" customFormat="1" ht="21">
      <c r="A14" s="105"/>
      <c r="B14" s="104" t="s">
        <v>51</v>
      </c>
      <c r="C14" s="105"/>
      <c r="D14" s="107">
        <f>SUM(D15)</f>
        <v>0</v>
      </c>
      <c r="E14" s="107">
        <f aca="true" t="shared" si="5" ref="E14:P14">SUM(E15)</f>
        <v>0</v>
      </c>
      <c r="F14" s="107">
        <f t="shared" si="5"/>
        <v>0</v>
      </c>
      <c r="G14" s="107">
        <f t="shared" si="5"/>
        <v>0</v>
      </c>
      <c r="H14" s="107">
        <f>SUM(H15)</f>
        <v>32000</v>
      </c>
      <c r="I14" s="107">
        <f t="shared" si="5"/>
        <v>1000</v>
      </c>
      <c r="J14" s="107">
        <f t="shared" si="5"/>
        <v>0</v>
      </c>
      <c r="K14" s="107">
        <f t="shared" si="5"/>
        <v>0</v>
      </c>
      <c r="L14" s="107">
        <f t="shared" si="5"/>
        <v>0</v>
      </c>
      <c r="M14" s="107">
        <f t="shared" si="5"/>
        <v>0</v>
      </c>
      <c r="N14" s="107">
        <f t="shared" si="5"/>
        <v>0</v>
      </c>
      <c r="O14" s="107">
        <f t="shared" si="5"/>
        <v>0</v>
      </c>
      <c r="P14" s="107">
        <f t="shared" si="5"/>
        <v>33000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</row>
    <row r="15" spans="1:16" s="7" customFormat="1" ht="21">
      <c r="A15" s="61"/>
      <c r="B15" s="62"/>
      <c r="C15" s="61" t="s">
        <v>602</v>
      </c>
      <c r="D15" s="63">
        <v>0</v>
      </c>
      <c r="E15" s="63">
        <v>0</v>
      </c>
      <c r="F15" s="63">
        <v>0</v>
      </c>
      <c r="G15" s="63">
        <v>0</v>
      </c>
      <c r="H15" s="63">
        <v>32000</v>
      </c>
      <c r="I15" s="63">
        <v>1000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4">
        <f>SUM(D15:O15)</f>
        <v>33000</v>
      </c>
    </row>
    <row r="16" spans="1:16" s="53" customFormat="1" ht="21">
      <c r="A16" s="104"/>
      <c r="B16" s="104" t="s">
        <v>45</v>
      </c>
      <c r="C16" s="104"/>
      <c r="D16" s="107">
        <f>SUM(D17)</f>
        <v>97500</v>
      </c>
      <c r="E16" s="107">
        <f>SUM(E17)</f>
        <v>0</v>
      </c>
      <c r="F16" s="107">
        <f>SUM(F17)</f>
        <v>0</v>
      </c>
      <c r="G16" s="107">
        <f>SUM(G17)</f>
        <v>0</v>
      </c>
      <c r="H16" s="107">
        <f>SUM(H17)</f>
        <v>5000</v>
      </c>
      <c r="I16" s="107">
        <f aca="true" t="shared" si="6" ref="I16:P16">SUM(I17)</f>
        <v>57000</v>
      </c>
      <c r="J16" s="107">
        <f t="shared" si="6"/>
        <v>0</v>
      </c>
      <c r="K16" s="107">
        <f t="shared" si="6"/>
        <v>0</v>
      </c>
      <c r="L16" s="107">
        <f t="shared" si="6"/>
        <v>0</v>
      </c>
      <c r="M16" s="107">
        <f t="shared" si="6"/>
        <v>0</v>
      </c>
      <c r="N16" s="107">
        <f t="shared" si="6"/>
        <v>155000</v>
      </c>
      <c r="O16" s="107">
        <f t="shared" si="6"/>
        <v>63000</v>
      </c>
      <c r="P16" s="107">
        <f t="shared" si="6"/>
        <v>377500</v>
      </c>
    </row>
    <row r="17" spans="1:16" s="7" customFormat="1" ht="21">
      <c r="A17" s="49"/>
      <c r="B17" s="50"/>
      <c r="C17" s="49" t="s">
        <v>12</v>
      </c>
      <c r="D17" s="51">
        <v>97500</v>
      </c>
      <c r="E17" s="51">
        <v>0</v>
      </c>
      <c r="F17" s="51">
        <v>0</v>
      </c>
      <c r="G17" s="51">
        <v>0</v>
      </c>
      <c r="H17" s="51">
        <v>5000</v>
      </c>
      <c r="I17" s="51">
        <v>57000</v>
      </c>
      <c r="J17" s="51">
        <v>0</v>
      </c>
      <c r="K17" s="51">
        <v>0</v>
      </c>
      <c r="L17" s="51">
        <v>0</v>
      </c>
      <c r="M17" s="51">
        <v>0</v>
      </c>
      <c r="N17" s="51">
        <v>155000</v>
      </c>
      <c r="O17" s="51">
        <v>63000</v>
      </c>
      <c r="P17" s="52">
        <f>SUM(D17:O17)</f>
        <v>377500</v>
      </c>
    </row>
    <row r="18" spans="1:16" s="53" customFormat="1" ht="21">
      <c r="A18" s="105"/>
      <c r="B18" s="104" t="s">
        <v>59</v>
      </c>
      <c r="C18" s="105"/>
      <c r="D18" s="107">
        <f>SUM(D19)</f>
        <v>0</v>
      </c>
      <c r="E18" s="107">
        <f>SUM(E19)</f>
        <v>0</v>
      </c>
      <c r="F18" s="107">
        <f>SUM(F19)</f>
        <v>0</v>
      </c>
      <c r="G18" s="107">
        <f>SUM(G19)</f>
        <v>0</v>
      </c>
      <c r="H18" s="107">
        <f>SUM(H19)</f>
        <v>0</v>
      </c>
      <c r="I18" s="107">
        <f aca="true" t="shared" si="7" ref="I18:P18">SUM(I19)</f>
        <v>0</v>
      </c>
      <c r="J18" s="107">
        <f t="shared" si="7"/>
        <v>98000</v>
      </c>
      <c r="K18" s="107">
        <f t="shared" si="7"/>
        <v>80000</v>
      </c>
      <c r="L18" s="107">
        <f t="shared" si="7"/>
        <v>0</v>
      </c>
      <c r="M18" s="107">
        <f t="shared" si="7"/>
        <v>0</v>
      </c>
      <c r="N18" s="107">
        <f t="shared" si="7"/>
        <v>0</v>
      </c>
      <c r="O18" s="107">
        <f t="shared" si="7"/>
        <v>30000</v>
      </c>
      <c r="P18" s="107">
        <f t="shared" si="7"/>
        <v>208000</v>
      </c>
    </row>
    <row r="19" spans="1:16" s="7" customFormat="1" ht="21">
      <c r="A19" s="50"/>
      <c r="B19" s="50"/>
      <c r="C19" s="50" t="s">
        <v>58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98000</v>
      </c>
      <c r="K19" s="51">
        <v>80000</v>
      </c>
      <c r="L19" s="51">
        <v>0</v>
      </c>
      <c r="M19" s="51">
        <v>0</v>
      </c>
      <c r="N19" s="51">
        <v>0</v>
      </c>
      <c r="O19" s="51">
        <v>30000</v>
      </c>
      <c r="P19" s="52">
        <f>SUM(D19:O19)</f>
        <v>208000</v>
      </c>
    </row>
    <row r="20" spans="1:16" s="53" customFormat="1" ht="21">
      <c r="A20" s="104"/>
      <c r="B20" s="104" t="s">
        <v>49</v>
      </c>
      <c r="C20" s="104"/>
      <c r="D20" s="107">
        <f>SUM(D21)</f>
        <v>0</v>
      </c>
      <c r="E20" s="107">
        <f>SUM(E21)</f>
        <v>0</v>
      </c>
      <c r="F20" s="107">
        <f>SUM(F21)</f>
        <v>0</v>
      </c>
      <c r="G20" s="107">
        <f>SUM(G21)</f>
        <v>0</v>
      </c>
      <c r="H20" s="107">
        <f>SUM(H21)</f>
        <v>0</v>
      </c>
      <c r="I20" s="107">
        <f aca="true" t="shared" si="8" ref="I20:P20">SUM(I21)</f>
        <v>0</v>
      </c>
      <c r="J20" s="107">
        <f t="shared" si="8"/>
        <v>0</v>
      </c>
      <c r="K20" s="107">
        <f t="shared" si="8"/>
        <v>0</v>
      </c>
      <c r="L20" s="107">
        <f t="shared" si="8"/>
        <v>0</v>
      </c>
      <c r="M20" s="107">
        <f t="shared" si="8"/>
        <v>0</v>
      </c>
      <c r="N20" s="107">
        <f t="shared" si="8"/>
        <v>0</v>
      </c>
      <c r="O20" s="107">
        <f t="shared" si="8"/>
        <v>0</v>
      </c>
      <c r="P20" s="107">
        <f t="shared" si="8"/>
        <v>0</v>
      </c>
    </row>
    <row r="21" spans="1:16" s="7" customFormat="1" ht="21">
      <c r="A21" s="49"/>
      <c r="B21" s="50"/>
      <c r="C21" s="49" t="s">
        <v>16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2">
        <f>SUM(D21:O21)</f>
        <v>0</v>
      </c>
    </row>
    <row r="22" spans="1:16" s="53" customFormat="1" ht="21">
      <c r="A22" s="105"/>
      <c r="B22" s="104" t="s">
        <v>47</v>
      </c>
      <c r="C22" s="105"/>
      <c r="D22" s="107">
        <f>SUM(D23:D23)</f>
        <v>0</v>
      </c>
      <c r="E22" s="107">
        <f>SUM(E23:E23)</f>
        <v>0</v>
      </c>
      <c r="F22" s="107">
        <f>SUM(F23:F23)</f>
        <v>0</v>
      </c>
      <c r="G22" s="107">
        <f>SUM(G23:G23)</f>
        <v>0</v>
      </c>
      <c r="H22" s="107">
        <f aca="true" t="shared" si="9" ref="H22:P22">SUM(H23:H23)</f>
        <v>0</v>
      </c>
      <c r="I22" s="107">
        <f t="shared" si="9"/>
        <v>0</v>
      </c>
      <c r="J22" s="107">
        <f t="shared" si="9"/>
        <v>0</v>
      </c>
      <c r="K22" s="107">
        <f t="shared" si="9"/>
        <v>0</v>
      </c>
      <c r="L22" s="107">
        <f t="shared" si="9"/>
        <v>0</v>
      </c>
      <c r="M22" s="107">
        <f t="shared" si="9"/>
        <v>0</v>
      </c>
      <c r="N22" s="107">
        <f t="shared" si="9"/>
        <v>0</v>
      </c>
      <c r="O22" s="107">
        <f t="shared" si="9"/>
        <v>0</v>
      </c>
      <c r="P22" s="107">
        <f t="shared" si="9"/>
        <v>0</v>
      </c>
    </row>
    <row r="23" spans="1:16" s="7" customFormat="1" ht="21">
      <c r="A23" s="49"/>
      <c r="B23" s="50"/>
      <c r="C23" s="49" t="s">
        <v>53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2">
        <f>SUM(D23:O23)</f>
        <v>0</v>
      </c>
    </row>
    <row r="24" spans="1:16" s="53" customFormat="1" ht="21">
      <c r="A24" s="105"/>
      <c r="B24" s="104" t="s">
        <v>67</v>
      </c>
      <c r="C24" s="105"/>
      <c r="D24" s="107">
        <f>SUM(D25)</f>
        <v>0</v>
      </c>
      <c r="E24" s="107">
        <f>SUM(E25)</f>
        <v>0</v>
      </c>
      <c r="F24" s="107">
        <f>SUM(F25)</f>
        <v>0</v>
      </c>
      <c r="G24" s="107">
        <f>SUM(G25)</f>
        <v>0</v>
      </c>
      <c r="H24" s="107">
        <f>SUM(H25)</f>
        <v>0</v>
      </c>
      <c r="I24" s="107">
        <f aca="true" t="shared" si="10" ref="I24:P24">SUM(I25)</f>
        <v>0</v>
      </c>
      <c r="J24" s="107">
        <f t="shared" si="10"/>
        <v>25500</v>
      </c>
      <c r="K24" s="107">
        <f t="shared" si="10"/>
        <v>0</v>
      </c>
      <c r="L24" s="107">
        <f t="shared" si="10"/>
        <v>0</v>
      </c>
      <c r="M24" s="107">
        <f t="shared" si="10"/>
        <v>0</v>
      </c>
      <c r="N24" s="107">
        <f t="shared" si="10"/>
        <v>0</v>
      </c>
      <c r="O24" s="107">
        <f t="shared" si="10"/>
        <v>0</v>
      </c>
      <c r="P24" s="107">
        <f t="shared" si="10"/>
        <v>25500</v>
      </c>
    </row>
    <row r="25" spans="1:16" s="7" customFormat="1" ht="21">
      <c r="A25" s="50"/>
      <c r="B25" s="50"/>
      <c r="C25" s="50" t="s">
        <v>162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25500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2">
        <f>SUM(D25:O25)</f>
        <v>25500</v>
      </c>
    </row>
    <row r="26" spans="1:17" s="53" customFormat="1" ht="21">
      <c r="A26" s="104"/>
      <c r="B26" s="104" t="s">
        <v>11</v>
      </c>
      <c r="C26" s="104"/>
      <c r="D26" s="107">
        <f aca="true" t="shared" si="11" ref="D26:O26">SUM(D27:D28)</f>
        <v>0</v>
      </c>
      <c r="E26" s="107">
        <f t="shared" si="11"/>
        <v>-3500000</v>
      </c>
      <c r="F26" s="107">
        <f t="shared" si="11"/>
        <v>0</v>
      </c>
      <c r="G26" s="107">
        <f t="shared" si="11"/>
        <v>0</v>
      </c>
      <c r="H26" s="107">
        <f t="shared" si="11"/>
        <v>0</v>
      </c>
      <c r="I26" s="107">
        <f t="shared" si="11"/>
        <v>0</v>
      </c>
      <c r="J26" s="107">
        <f t="shared" si="11"/>
        <v>2000000</v>
      </c>
      <c r="K26" s="107">
        <f t="shared" si="11"/>
        <v>-300000</v>
      </c>
      <c r="L26" s="107">
        <f t="shared" si="11"/>
        <v>0</v>
      </c>
      <c r="M26" s="107">
        <f t="shared" si="11"/>
        <v>0</v>
      </c>
      <c r="N26" s="107">
        <f t="shared" si="11"/>
        <v>0</v>
      </c>
      <c r="O26" s="107">
        <f t="shared" si="11"/>
        <v>0</v>
      </c>
      <c r="P26" s="107">
        <f>SUM(P27:P28)</f>
        <v>-1800000</v>
      </c>
      <c r="Q26" s="149"/>
    </row>
    <row r="27" spans="1:17" s="58" customFormat="1" ht="21">
      <c r="A27" s="49"/>
      <c r="B27" s="50"/>
      <c r="C27" s="49" t="s">
        <v>20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2">
        <f>SUM(D27:O27)</f>
        <v>0</v>
      </c>
      <c r="Q27" s="7"/>
    </row>
    <row r="28" spans="1:16" s="7" customFormat="1" ht="21">
      <c r="A28" s="49"/>
      <c r="B28" s="50"/>
      <c r="C28" s="49" t="s">
        <v>160</v>
      </c>
      <c r="D28" s="51">
        <v>0</v>
      </c>
      <c r="E28" s="51">
        <v>-3500000</v>
      </c>
      <c r="F28" s="51">
        <v>0</v>
      </c>
      <c r="G28" s="51">
        <v>0</v>
      </c>
      <c r="H28" s="51">
        <v>0</v>
      </c>
      <c r="I28" s="51">
        <v>0</v>
      </c>
      <c r="J28" s="51">
        <v>2000000</v>
      </c>
      <c r="K28" s="51">
        <v>-300000</v>
      </c>
      <c r="L28" s="51">
        <v>0</v>
      </c>
      <c r="M28" s="51">
        <v>0</v>
      </c>
      <c r="N28" s="51">
        <v>0</v>
      </c>
      <c r="O28" s="51">
        <v>0</v>
      </c>
      <c r="P28" s="52">
        <f>SUM(D28:O28)</f>
        <v>-1800000</v>
      </c>
    </row>
    <row r="29" spans="1:16" s="53" customFormat="1" ht="21">
      <c r="A29" s="105"/>
      <c r="B29" s="104" t="s">
        <v>7</v>
      </c>
      <c r="C29" s="105"/>
      <c r="D29" s="107">
        <f>SUM(D30)</f>
        <v>0</v>
      </c>
      <c r="E29" s="107">
        <f>SUM(E30)</f>
        <v>1050100</v>
      </c>
      <c r="F29" s="107">
        <f>SUM(F30)</f>
        <v>10000</v>
      </c>
      <c r="G29" s="107">
        <f>SUM(G30)</f>
        <v>80750</v>
      </c>
      <c r="H29" s="107">
        <f>SUM(H30)</f>
        <v>0</v>
      </c>
      <c r="I29" s="107">
        <f aca="true" t="shared" si="12" ref="I29:P29">SUM(I30)</f>
        <v>250000</v>
      </c>
      <c r="J29" s="107">
        <f t="shared" si="12"/>
        <v>0</v>
      </c>
      <c r="K29" s="107">
        <f t="shared" si="12"/>
        <v>100000</v>
      </c>
      <c r="L29" s="107">
        <f t="shared" si="12"/>
        <v>146700</v>
      </c>
      <c r="M29" s="107">
        <f t="shared" si="12"/>
        <v>90850</v>
      </c>
      <c r="N29" s="107">
        <f t="shared" si="12"/>
        <v>40000</v>
      </c>
      <c r="O29" s="107">
        <f t="shared" si="12"/>
        <v>0</v>
      </c>
      <c r="P29" s="107">
        <f t="shared" si="12"/>
        <v>1768400</v>
      </c>
    </row>
    <row r="30" spans="1:16" s="7" customFormat="1" ht="21">
      <c r="A30" s="49"/>
      <c r="B30" s="50"/>
      <c r="C30" s="49" t="s">
        <v>19</v>
      </c>
      <c r="D30" s="51">
        <v>0</v>
      </c>
      <c r="E30" s="51">
        <v>1050100</v>
      </c>
      <c r="F30" s="51">
        <v>10000</v>
      </c>
      <c r="G30" s="51">
        <v>80750</v>
      </c>
      <c r="H30" s="51">
        <v>0</v>
      </c>
      <c r="I30" s="51">
        <v>250000</v>
      </c>
      <c r="J30" s="51">
        <v>0</v>
      </c>
      <c r="K30" s="51">
        <v>100000</v>
      </c>
      <c r="L30" s="51">
        <v>146700</v>
      </c>
      <c r="M30" s="51">
        <v>90850</v>
      </c>
      <c r="N30" s="51">
        <v>40000</v>
      </c>
      <c r="O30" s="51">
        <v>0</v>
      </c>
      <c r="P30" s="52">
        <f>SUM(D30:O30)</f>
        <v>1768400</v>
      </c>
    </row>
    <row r="31" spans="1:16" s="53" customFormat="1" ht="21">
      <c r="A31" s="105"/>
      <c r="B31" s="104" t="s">
        <v>3</v>
      </c>
      <c r="C31" s="105"/>
      <c r="D31" s="107">
        <f>SUM(D32)</f>
        <v>94000</v>
      </c>
      <c r="E31" s="107">
        <f>SUM(E32)</f>
        <v>2502000</v>
      </c>
      <c r="F31" s="107">
        <f>SUM(F32)</f>
        <v>8500</v>
      </c>
      <c r="G31" s="107">
        <f>SUM(G32)</f>
        <v>243870</v>
      </c>
      <c r="H31" s="107">
        <f>SUM(H32)</f>
        <v>57000</v>
      </c>
      <c r="I31" s="107">
        <f aca="true" t="shared" si="13" ref="I31:P31">SUM(I32)</f>
        <v>2809900</v>
      </c>
      <c r="J31" s="107">
        <f t="shared" si="13"/>
        <v>145500</v>
      </c>
      <c r="K31" s="107">
        <f t="shared" si="13"/>
        <v>384100</v>
      </c>
      <c r="L31" s="107">
        <f t="shared" si="13"/>
        <v>169350</v>
      </c>
      <c r="M31" s="107">
        <f t="shared" si="13"/>
        <v>3487000</v>
      </c>
      <c r="N31" s="107">
        <f t="shared" si="13"/>
        <v>474975</v>
      </c>
      <c r="O31" s="107">
        <f t="shared" si="13"/>
        <v>90000</v>
      </c>
      <c r="P31" s="107">
        <f t="shared" si="13"/>
        <v>10466195</v>
      </c>
    </row>
    <row r="32" spans="1:16" s="7" customFormat="1" ht="21">
      <c r="A32" s="49"/>
      <c r="B32" s="50"/>
      <c r="C32" s="49" t="s">
        <v>17</v>
      </c>
      <c r="D32" s="51">
        <v>94000</v>
      </c>
      <c r="E32" s="51">
        <v>2502000</v>
      </c>
      <c r="F32" s="51">
        <v>8500</v>
      </c>
      <c r="G32" s="51">
        <v>243870</v>
      </c>
      <c r="H32" s="51">
        <v>57000</v>
      </c>
      <c r="I32" s="51">
        <v>2809900</v>
      </c>
      <c r="J32" s="51">
        <v>145500</v>
      </c>
      <c r="K32" s="51">
        <v>384100</v>
      </c>
      <c r="L32" s="51">
        <v>169350</v>
      </c>
      <c r="M32" s="51">
        <v>3487000</v>
      </c>
      <c r="N32" s="51">
        <v>474975</v>
      </c>
      <c r="O32" s="51">
        <v>90000</v>
      </c>
      <c r="P32" s="52">
        <f>SUM(D32:O32)</f>
        <v>10466195</v>
      </c>
    </row>
    <row r="33" spans="1:16" s="53" customFormat="1" ht="21">
      <c r="A33" s="105"/>
      <c r="B33" s="104" t="s">
        <v>15</v>
      </c>
      <c r="C33" s="105"/>
      <c r="D33" s="107">
        <f>SUM(D34:D34)</f>
        <v>0</v>
      </c>
      <c r="E33" s="107">
        <f>SUM(E34:E34)</f>
        <v>0</v>
      </c>
      <c r="F33" s="107">
        <f>SUM(F34:F34)</f>
        <v>0</v>
      </c>
      <c r="G33" s="107">
        <f>SUM(G34:G34)</f>
        <v>0</v>
      </c>
      <c r="H33" s="107">
        <f aca="true" t="shared" si="14" ref="H33:P33">SUM(H34:H34)</f>
        <v>0</v>
      </c>
      <c r="I33" s="107">
        <f t="shared" si="14"/>
        <v>0</v>
      </c>
      <c r="J33" s="107">
        <f t="shared" si="14"/>
        <v>0</v>
      </c>
      <c r="K33" s="107">
        <f t="shared" si="14"/>
        <v>0</v>
      </c>
      <c r="L33" s="107">
        <f t="shared" si="14"/>
        <v>0</v>
      </c>
      <c r="M33" s="107">
        <f t="shared" si="14"/>
        <v>0</v>
      </c>
      <c r="N33" s="107">
        <f t="shared" si="14"/>
        <v>0</v>
      </c>
      <c r="O33" s="107">
        <f t="shared" si="14"/>
        <v>0</v>
      </c>
      <c r="P33" s="107">
        <f t="shared" si="14"/>
        <v>0</v>
      </c>
    </row>
    <row r="34" spans="1:16" s="7" customFormat="1" ht="21">
      <c r="A34" s="50"/>
      <c r="B34" s="50"/>
      <c r="C34" s="50" t="s">
        <v>57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2">
        <f>SUM(D34:O34)</f>
        <v>0</v>
      </c>
    </row>
    <row r="35" spans="1:16" s="53" customFormat="1" ht="21">
      <c r="A35" s="104"/>
      <c r="B35" s="104" t="s">
        <v>6</v>
      </c>
      <c r="C35" s="104"/>
      <c r="D35" s="107">
        <f>SUM(D36)</f>
        <v>0</v>
      </c>
      <c r="E35" s="107">
        <f>SUM(E36)</f>
        <v>0</v>
      </c>
      <c r="F35" s="107">
        <f>SUM(F36)</f>
        <v>0</v>
      </c>
      <c r="G35" s="107">
        <f>SUM(G36)</f>
        <v>0</v>
      </c>
      <c r="H35" s="107">
        <f>SUM(H36)</f>
        <v>0</v>
      </c>
      <c r="I35" s="107">
        <f aca="true" t="shared" si="15" ref="I35:P35">SUM(I36)</f>
        <v>0</v>
      </c>
      <c r="J35" s="107">
        <f t="shared" si="15"/>
        <v>0</v>
      </c>
      <c r="K35" s="107">
        <f t="shared" si="15"/>
        <v>0</v>
      </c>
      <c r="L35" s="107">
        <f t="shared" si="15"/>
        <v>0</v>
      </c>
      <c r="M35" s="107">
        <f t="shared" si="15"/>
        <v>0</v>
      </c>
      <c r="N35" s="107">
        <f t="shared" si="15"/>
        <v>0</v>
      </c>
      <c r="O35" s="107">
        <f t="shared" si="15"/>
        <v>0</v>
      </c>
      <c r="P35" s="107">
        <f t="shared" si="15"/>
        <v>0</v>
      </c>
    </row>
    <row r="36" spans="1:16" s="7" customFormat="1" ht="21">
      <c r="A36" s="49"/>
      <c r="B36" s="50"/>
      <c r="C36" s="49" t="s">
        <v>14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2">
        <f>SUM(D36:O36)</f>
        <v>0</v>
      </c>
    </row>
    <row r="37" spans="1:16" s="53" customFormat="1" ht="21">
      <c r="A37" s="105"/>
      <c r="B37" s="104" t="s">
        <v>5</v>
      </c>
      <c r="C37" s="105"/>
      <c r="D37" s="107">
        <f>SUM(D38)</f>
        <v>0</v>
      </c>
      <c r="E37" s="107">
        <f>SUM(E38)</f>
        <v>0</v>
      </c>
      <c r="F37" s="107">
        <f>SUM(F38)</f>
        <v>0</v>
      </c>
      <c r="G37" s="107">
        <f>SUM(G38)</f>
        <v>0</v>
      </c>
      <c r="H37" s="107">
        <f>SUM(H38)</f>
        <v>0</v>
      </c>
      <c r="I37" s="107">
        <f aca="true" t="shared" si="16" ref="I37:P37">SUM(I38)</f>
        <v>0</v>
      </c>
      <c r="J37" s="107">
        <f t="shared" si="16"/>
        <v>0</v>
      </c>
      <c r="K37" s="107">
        <f t="shared" si="16"/>
        <v>0</v>
      </c>
      <c r="L37" s="107">
        <f t="shared" si="16"/>
        <v>0</v>
      </c>
      <c r="M37" s="107">
        <f t="shared" si="16"/>
        <v>0</v>
      </c>
      <c r="N37" s="107">
        <f t="shared" si="16"/>
        <v>0</v>
      </c>
      <c r="O37" s="107">
        <f t="shared" si="16"/>
        <v>0</v>
      </c>
      <c r="P37" s="107">
        <f t="shared" si="16"/>
        <v>0</v>
      </c>
    </row>
    <row r="38" spans="1:16" s="7" customFormat="1" ht="21">
      <c r="A38" s="49"/>
      <c r="B38" s="50"/>
      <c r="C38" s="49" t="s">
        <v>21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2">
        <f>SUM(D38:O38)</f>
        <v>0</v>
      </c>
    </row>
    <row r="39" spans="1:16" s="53" customFormat="1" ht="21">
      <c r="A39" s="105"/>
      <c r="B39" s="104" t="s">
        <v>157</v>
      </c>
      <c r="C39" s="105"/>
      <c r="D39" s="107">
        <f>SUM(D40)</f>
        <v>0</v>
      </c>
      <c r="E39" s="107">
        <f>SUM(E40)</f>
        <v>0</v>
      </c>
      <c r="F39" s="107">
        <f>SUM(F40)</f>
        <v>0</v>
      </c>
      <c r="G39" s="107">
        <f>SUM(G40)</f>
        <v>0</v>
      </c>
      <c r="H39" s="107">
        <f>SUM(H40)</f>
        <v>0</v>
      </c>
      <c r="I39" s="107">
        <f aca="true" t="shared" si="17" ref="I39:P39">SUM(I40)</f>
        <v>0</v>
      </c>
      <c r="J39" s="107">
        <f t="shared" si="17"/>
        <v>0</v>
      </c>
      <c r="K39" s="107">
        <f t="shared" si="17"/>
        <v>0</v>
      </c>
      <c r="L39" s="107">
        <f t="shared" si="17"/>
        <v>0</v>
      </c>
      <c r="M39" s="107">
        <f t="shared" si="17"/>
        <v>0</v>
      </c>
      <c r="N39" s="107">
        <f t="shared" si="17"/>
        <v>0</v>
      </c>
      <c r="O39" s="107">
        <f t="shared" si="17"/>
        <v>0</v>
      </c>
      <c r="P39" s="107">
        <f t="shared" si="17"/>
        <v>0</v>
      </c>
    </row>
    <row r="40" spans="1:16" s="7" customFormat="1" ht="21">
      <c r="A40" s="50"/>
      <c r="B40" s="50"/>
      <c r="C40" s="50" t="s">
        <v>163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2">
        <f>SUM(D40:O40)</f>
        <v>0</v>
      </c>
    </row>
    <row r="41" spans="1:16" s="53" customFormat="1" ht="21">
      <c r="A41" s="104"/>
      <c r="B41" s="104" t="s">
        <v>65</v>
      </c>
      <c r="C41" s="104"/>
      <c r="D41" s="107">
        <f>SUM(D42)</f>
        <v>0</v>
      </c>
      <c r="E41" s="107">
        <f>SUM(E42)</f>
        <v>0</v>
      </c>
      <c r="F41" s="107">
        <f>SUM(F42)</f>
        <v>0</v>
      </c>
      <c r="G41" s="107">
        <f>SUM(G42)</f>
        <v>0</v>
      </c>
      <c r="H41" s="107">
        <f>SUM(H42)</f>
        <v>0</v>
      </c>
      <c r="I41" s="107">
        <f aca="true" t="shared" si="18" ref="I41:P41">SUM(I42)</f>
        <v>0</v>
      </c>
      <c r="J41" s="107">
        <f t="shared" si="18"/>
        <v>0</v>
      </c>
      <c r="K41" s="107">
        <f t="shared" si="18"/>
        <v>0</v>
      </c>
      <c r="L41" s="107">
        <f t="shared" si="18"/>
        <v>0</v>
      </c>
      <c r="M41" s="107">
        <f t="shared" si="18"/>
        <v>0</v>
      </c>
      <c r="N41" s="107">
        <f t="shared" si="18"/>
        <v>0</v>
      </c>
      <c r="O41" s="107">
        <f t="shared" si="18"/>
        <v>0</v>
      </c>
      <c r="P41" s="107">
        <f t="shared" si="18"/>
        <v>0</v>
      </c>
    </row>
    <row r="42" spans="1:16" s="7" customFormat="1" ht="21">
      <c r="A42" s="50"/>
      <c r="B42" s="50"/>
      <c r="C42" s="50" t="s">
        <v>148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2">
        <f>SUM(D42:O42)</f>
        <v>0</v>
      </c>
    </row>
    <row r="43" spans="1:16" s="53" customFormat="1" ht="21">
      <c r="A43" s="104"/>
      <c r="B43" s="104" t="s">
        <v>9</v>
      </c>
      <c r="C43" s="104"/>
      <c r="D43" s="107">
        <f>SUM(D44)</f>
        <v>0</v>
      </c>
      <c r="E43" s="107">
        <f>SUM(E44)</f>
        <v>0</v>
      </c>
      <c r="F43" s="107">
        <f>SUM(F44)</f>
        <v>0</v>
      </c>
      <c r="G43" s="107">
        <f>SUM(G44)</f>
        <v>0</v>
      </c>
      <c r="H43" s="107">
        <f>SUM(H44)</f>
        <v>0</v>
      </c>
      <c r="I43" s="107">
        <f aca="true" t="shared" si="19" ref="I43:P43">SUM(I44)</f>
        <v>0</v>
      </c>
      <c r="J43" s="107">
        <f t="shared" si="19"/>
        <v>0</v>
      </c>
      <c r="K43" s="107">
        <f t="shared" si="19"/>
        <v>0</v>
      </c>
      <c r="L43" s="107">
        <f t="shared" si="19"/>
        <v>0</v>
      </c>
      <c r="M43" s="107">
        <f t="shared" si="19"/>
        <v>0</v>
      </c>
      <c r="N43" s="107">
        <f t="shared" si="19"/>
        <v>0</v>
      </c>
      <c r="O43" s="107">
        <f t="shared" si="19"/>
        <v>0</v>
      </c>
      <c r="P43" s="107">
        <f t="shared" si="19"/>
        <v>0</v>
      </c>
    </row>
    <row r="44" spans="1:16" s="7" customFormat="1" ht="21">
      <c r="A44" s="49"/>
      <c r="B44" s="50"/>
      <c r="C44" s="49" t="s">
        <v>54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2">
        <f>SUM(D44:O44)</f>
        <v>0</v>
      </c>
    </row>
    <row r="45" spans="1:16" s="53" customFormat="1" ht="21">
      <c r="A45" s="108"/>
      <c r="B45" s="106" t="s">
        <v>4</v>
      </c>
      <c r="C45" s="108"/>
      <c r="D45" s="107">
        <f>SUM(D46)</f>
        <v>0</v>
      </c>
      <c r="E45" s="107">
        <f>SUM(E46)</f>
        <v>0</v>
      </c>
      <c r="F45" s="107">
        <f>SUM(F46)</f>
        <v>1198</v>
      </c>
      <c r="G45" s="107">
        <f>SUM(G46)</f>
        <v>0</v>
      </c>
      <c r="H45" s="107">
        <f>SUM(H46)</f>
        <v>0</v>
      </c>
      <c r="I45" s="107">
        <f aca="true" t="shared" si="20" ref="I45:P45">SUM(I46)</f>
        <v>0</v>
      </c>
      <c r="J45" s="107">
        <f t="shared" si="20"/>
        <v>0</v>
      </c>
      <c r="K45" s="107">
        <f t="shared" si="20"/>
        <v>0</v>
      </c>
      <c r="L45" s="107">
        <f t="shared" si="20"/>
        <v>220</v>
      </c>
      <c r="M45" s="107">
        <f t="shared" si="20"/>
        <v>4000</v>
      </c>
      <c r="N45" s="107">
        <f t="shared" si="20"/>
        <v>0</v>
      </c>
      <c r="O45" s="107">
        <f t="shared" si="20"/>
        <v>1600</v>
      </c>
      <c r="P45" s="107">
        <f t="shared" si="20"/>
        <v>7018</v>
      </c>
    </row>
    <row r="46" spans="1:16" s="7" customFormat="1" ht="21">
      <c r="A46" s="49"/>
      <c r="B46" s="50"/>
      <c r="C46" s="49" t="s">
        <v>18</v>
      </c>
      <c r="D46" s="51">
        <v>0</v>
      </c>
      <c r="E46" s="51">
        <v>0</v>
      </c>
      <c r="F46" s="51">
        <v>1198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220</v>
      </c>
      <c r="M46" s="51">
        <v>4000</v>
      </c>
      <c r="N46" s="51">
        <v>0</v>
      </c>
      <c r="O46" s="51">
        <v>1600</v>
      </c>
      <c r="P46" s="52">
        <f>SUM(D46:O46)</f>
        <v>7018</v>
      </c>
    </row>
    <row r="47" spans="1:16" s="53" customFormat="1" ht="21">
      <c r="A47" s="105"/>
      <c r="B47" s="104" t="s">
        <v>168</v>
      </c>
      <c r="C47" s="105"/>
      <c r="D47" s="107">
        <f>SUM(D48)</f>
        <v>0</v>
      </c>
      <c r="E47" s="107">
        <f>SUM(E48)</f>
        <v>0</v>
      </c>
      <c r="F47" s="107">
        <f>SUM(F48)</f>
        <v>0</v>
      </c>
      <c r="G47" s="107">
        <f>SUM(G48)</f>
        <v>0</v>
      </c>
      <c r="H47" s="107">
        <f>SUM(H48)</f>
        <v>0</v>
      </c>
      <c r="I47" s="107">
        <f aca="true" t="shared" si="21" ref="I47:P47">SUM(I48)</f>
        <v>0</v>
      </c>
      <c r="J47" s="107">
        <f t="shared" si="21"/>
        <v>0</v>
      </c>
      <c r="K47" s="107">
        <f t="shared" si="21"/>
        <v>0</v>
      </c>
      <c r="L47" s="107">
        <f t="shared" si="21"/>
        <v>0</v>
      </c>
      <c r="M47" s="107">
        <f t="shared" si="21"/>
        <v>0</v>
      </c>
      <c r="N47" s="107">
        <f t="shared" si="21"/>
        <v>0</v>
      </c>
      <c r="O47" s="107">
        <f t="shared" si="21"/>
        <v>0</v>
      </c>
      <c r="P47" s="107">
        <f t="shared" si="21"/>
        <v>0</v>
      </c>
    </row>
    <row r="48" spans="1:16" s="7" customFormat="1" ht="21">
      <c r="A48" s="59"/>
      <c r="B48" s="60"/>
      <c r="C48" s="59" t="s">
        <v>169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2">
        <f>SUM(D48:O48)</f>
        <v>0</v>
      </c>
    </row>
    <row r="49" spans="1:16" s="53" customFormat="1" ht="21">
      <c r="A49" s="105"/>
      <c r="B49" s="104" t="s">
        <v>170</v>
      </c>
      <c r="C49" s="105"/>
      <c r="D49" s="107">
        <f>SUM(D50)</f>
        <v>0</v>
      </c>
      <c r="E49" s="107">
        <f>SUM(E50)</f>
        <v>0</v>
      </c>
      <c r="F49" s="107">
        <f>SUM(F50)</f>
        <v>0</v>
      </c>
      <c r="G49" s="107">
        <f>SUM(G50)</f>
        <v>0</v>
      </c>
      <c r="H49" s="107">
        <f>SUM(H50)</f>
        <v>0</v>
      </c>
      <c r="I49" s="107">
        <f aca="true" t="shared" si="22" ref="I49:P49">SUM(I50)</f>
        <v>0</v>
      </c>
      <c r="J49" s="107">
        <f t="shared" si="22"/>
        <v>0</v>
      </c>
      <c r="K49" s="107">
        <f t="shared" si="22"/>
        <v>0</v>
      </c>
      <c r="L49" s="107">
        <f t="shared" si="22"/>
        <v>0</v>
      </c>
      <c r="M49" s="107">
        <f t="shared" si="22"/>
        <v>0</v>
      </c>
      <c r="N49" s="107">
        <f t="shared" si="22"/>
        <v>0</v>
      </c>
      <c r="O49" s="107">
        <f t="shared" si="22"/>
        <v>0</v>
      </c>
      <c r="P49" s="107">
        <f t="shared" si="22"/>
        <v>0</v>
      </c>
    </row>
    <row r="50" spans="1:16" s="7" customFormat="1" ht="21">
      <c r="A50" s="49"/>
      <c r="B50" s="50"/>
      <c r="C50" s="49" t="s">
        <v>171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2">
        <f>SUM(D50:O50)</f>
        <v>0</v>
      </c>
    </row>
    <row r="51" spans="1:16" s="53" customFormat="1" ht="21">
      <c r="A51" s="108"/>
      <c r="B51" s="106" t="s">
        <v>172</v>
      </c>
      <c r="C51" s="108"/>
      <c r="D51" s="107">
        <f aca="true" t="shared" si="23" ref="D51:G55">SUM(D52)</f>
        <v>100000</v>
      </c>
      <c r="E51" s="107">
        <f t="shared" si="23"/>
        <v>0</v>
      </c>
      <c r="F51" s="107">
        <f t="shared" si="23"/>
        <v>0</v>
      </c>
      <c r="G51" s="107">
        <f t="shared" si="23"/>
        <v>0</v>
      </c>
      <c r="H51" s="107">
        <f>SUM(H52)</f>
        <v>0</v>
      </c>
      <c r="I51" s="107">
        <f aca="true" t="shared" si="24" ref="I51:P55">SUM(I52)</f>
        <v>0</v>
      </c>
      <c r="J51" s="107">
        <f t="shared" si="24"/>
        <v>0</v>
      </c>
      <c r="K51" s="107">
        <f t="shared" si="24"/>
        <v>0</v>
      </c>
      <c r="L51" s="107">
        <f t="shared" si="24"/>
        <v>0</v>
      </c>
      <c r="M51" s="107">
        <f t="shared" si="24"/>
        <v>0</v>
      </c>
      <c r="N51" s="107">
        <f t="shared" si="24"/>
        <v>0</v>
      </c>
      <c r="O51" s="107">
        <f t="shared" si="24"/>
        <v>0</v>
      </c>
      <c r="P51" s="107">
        <f t="shared" si="24"/>
        <v>100000</v>
      </c>
    </row>
    <row r="52" spans="1:16" s="7" customFormat="1" ht="42">
      <c r="A52" s="49"/>
      <c r="B52" s="50"/>
      <c r="C52" s="49" t="s">
        <v>173</v>
      </c>
      <c r="D52" s="51">
        <v>100000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2">
        <f>SUM(D52:O52)</f>
        <v>100000</v>
      </c>
    </row>
    <row r="53" spans="1:16" s="53" customFormat="1" ht="21">
      <c r="A53" s="108"/>
      <c r="B53" s="106" t="s">
        <v>194</v>
      </c>
      <c r="C53" s="108"/>
      <c r="D53" s="107">
        <f t="shared" si="23"/>
        <v>0</v>
      </c>
      <c r="E53" s="107">
        <f t="shared" si="23"/>
        <v>0</v>
      </c>
      <c r="F53" s="107">
        <f t="shared" si="23"/>
        <v>0</v>
      </c>
      <c r="G53" s="107">
        <f t="shared" si="23"/>
        <v>0</v>
      </c>
      <c r="H53" s="107">
        <f>SUM(H54)</f>
        <v>0</v>
      </c>
      <c r="I53" s="107">
        <f t="shared" si="24"/>
        <v>0</v>
      </c>
      <c r="J53" s="107">
        <f t="shared" si="24"/>
        <v>0</v>
      </c>
      <c r="K53" s="107">
        <f t="shared" si="24"/>
        <v>0</v>
      </c>
      <c r="L53" s="107">
        <f t="shared" si="24"/>
        <v>0</v>
      </c>
      <c r="M53" s="107">
        <f t="shared" si="24"/>
        <v>0</v>
      </c>
      <c r="N53" s="107">
        <f t="shared" si="24"/>
        <v>0</v>
      </c>
      <c r="O53" s="107">
        <f t="shared" si="24"/>
        <v>0</v>
      </c>
      <c r="P53" s="107">
        <f t="shared" si="24"/>
        <v>0</v>
      </c>
    </row>
    <row r="54" spans="1:16" s="7" customFormat="1" ht="21">
      <c r="A54" s="49"/>
      <c r="B54" s="50"/>
      <c r="C54" s="49" t="s">
        <v>195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2">
        <f>SUM(D54:O54)</f>
        <v>0</v>
      </c>
    </row>
    <row r="55" spans="1:16" s="7" customFormat="1" ht="21">
      <c r="A55" s="108"/>
      <c r="B55" s="106" t="s">
        <v>190</v>
      </c>
      <c r="C55" s="108"/>
      <c r="D55" s="107">
        <f t="shared" si="23"/>
        <v>0</v>
      </c>
      <c r="E55" s="107">
        <f t="shared" si="23"/>
        <v>0</v>
      </c>
      <c r="F55" s="107">
        <f t="shared" si="23"/>
        <v>0</v>
      </c>
      <c r="G55" s="107">
        <f t="shared" si="23"/>
        <v>0</v>
      </c>
      <c r="H55" s="107">
        <f>SUM(H56)</f>
        <v>0</v>
      </c>
      <c r="I55" s="107">
        <f t="shared" si="24"/>
        <v>0</v>
      </c>
      <c r="J55" s="107">
        <f t="shared" si="24"/>
        <v>0</v>
      </c>
      <c r="K55" s="107">
        <f t="shared" si="24"/>
        <v>20000</v>
      </c>
      <c r="L55" s="107">
        <f t="shared" si="24"/>
        <v>0</v>
      </c>
      <c r="M55" s="107">
        <f t="shared" si="24"/>
        <v>0</v>
      </c>
      <c r="N55" s="107">
        <f t="shared" si="24"/>
        <v>0</v>
      </c>
      <c r="O55" s="107">
        <f t="shared" si="24"/>
        <v>0</v>
      </c>
      <c r="P55" s="107">
        <f t="shared" si="24"/>
        <v>20000</v>
      </c>
    </row>
    <row r="56" spans="1:16" s="7" customFormat="1" ht="21">
      <c r="A56" s="49"/>
      <c r="B56" s="50"/>
      <c r="C56" s="49" t="s">
        <v>604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20000</v>
      </c>
      <c r="L56" s="51">
        <v>0</v>
      </c>
      <c r="M56" s="51">
        <v>0</v>
      </c>
      <c r="N56" s="51">
        <v>0</v>
      </c>
      <c r="O56" s="51">
        <v>0</v>
      </c>
      <c r="P56" s="52">
        <f>SUM(D56:O56)</f>
        <v>20000</v>
      </c>
    </row>
    <row r="57" spans="1:63" s="8" customFormat="1" ht="21">
      <c r="A57" s="109" t="s">
        <v>22</v>
      </c>
      <c r="B57" s="109"/>
      <c r="C57" s="110"/>
      <c r="D57" s="96">
        <f>SUM(D58+D60+D62+D64+D66+D68+D71+D73+D75+D77+D79+D81+D83+D85+D87+D90+D92+D94+D96+D98+D100+D102+D104+D106+D108+D110+D112+D114+D116+D118+D120+D122)</f>
        <v>38165.85</v>
      </c>
      <c r="E57" s="96">
        <f aca="true" t="shared" si="25" ref="E57:P57">SUM(E58+E60+E62+E64+E66+E68+E71+E73+E75+E77+E79+E81+E83+E85+E87+E90+E92+E94+E96+E98+E100+E102+E104+E106+E108+E110+E112+E114+E116+E118+E120+E122)</f>
        <v>8511519.190000001</v>
      </c>
      <c r="F57" s="96">
        <f t="shared" si="25"/>
        <v>2376586.49</v>
      </c>
      <c r="G57" s="96">
        <f t="shared" si="25"/>
        <v>1294520</v>
      </c>
      <c r="H57" s="96">
        <f t="shared" si="25"/>
        <v>716094</v>
      </c>
      <c r="I57" s="96">
        <f t="shared" si="25"/>
        <v>761226</v>
      </c>
      <c r="J57" s="96">
        <f t="shared" si="25"/>
        <v>270510.77999999997</v>
      </c>
      <c r="K57" s="96">
        <f t="shared" si="25"/>
        <v>820800</v>
      </c>
      <c r="L57" s="96">
        <f t="shared" si="25"/>
        <v>676415</v>
      </c>
      <c r="M57" s="96">
        <f t="shared" si="25"/>
        <v>17544997.6</v>
      </c>
      <c r="N57" s="96">
        <f t="shared" si="25"/>
        <v>452637</v>
      </c>
      <c r="O57" s="96">
        <f t="shared" si="25"/>
        <v>4500</v>
      </c>
      <c r="P57" s="96">
        <f t="shared" si="25"/>
        <v>33467971.91</v>
      </c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</row>
    <row r="58" spans="1:16" s="53" customFormat="1" ht="21">
      <c r="A58" s="111"/>
      <c r="B58" s="112" t="s">
        <v>48</v>
      </c>
      <c r="C58" s="111"/>
      <c r="D58" s="97">
        <f>SUM(D59)</f>
        <v>0</v>
      </c>
      <c r="E58" s="97">
        <f>SUM(E59)</f>
        <v>0</v>
      </c>
      <c r="F58" s="97">
        <f>SUM(F59)</f>
        <v>0</v>
      </c>
      <c r="G58" s="97">
        <f>SUM(G59)</f>
        <v>0</v>
      </c>
      <c r="H58" s="97">
        <f>SUM(H59)</f>
        <v>0</v>
      </c>
      <c r="I58" s="97">
        <f aca="true" t="shared" si="26" ref="I58:P58">SUM(I59)</f>
        <v>0</v>
      </c>
      <c r="J58" s="97">
        <f t="shared" si="26"/>
        <v>0</v>
      </c>
      <c r="K58" s="97">
        <f t="shared" si="26"/>
        <v>0</v>
      </c>
      <c r="L58" s="97">
        <f t="shared" si="26"/>
        <v>0</v>
      </c>
      <c r="M58" s="97">
        <f t="shared" si="26"/>
        <v>0</v>
      </c>
      <c r="N58" s="97">
        <f t="shared" si="26"/>
        <v>0</v>
      </c>
      <c r="O58" s="97">
        <f t="shared" si="26"/>
        <v>0</v>
      </c>
      <c r="P58" s="97">
        <f t="shared" si="26"/>
        <v>0</v>
      </c>
    </row>
    <row r="59" spans="1:16" s="7" customFormat="1" ht="21">
      <c r="A59" s="61"/>
      <c r="B59" s="62"/>
      <c r="C59" s="61" t="s">
        <v>25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4">
        <f>SUM(D59:O59)</f>
        <v>0</v>
      </c>
    </row>
    <row r="60" spans="1:16" s="53" customFormat="1" ht="21">
      <c r="A60" s="113"/>
      <c r="B60" s="114" t="s">
        <v>46</v>
      </c>
      <c r="C60" s="113"/>
      <c r="D60" s="97">
        <f>SUM(D61)</f>
        <v>0</v>
      </c>
      <c r="E60" s="97">
        <f>SUM(E61)</f>
        <v>0</v>
      </c>
      <c r="F60" s="97">
        <f>SUM(F61)</f>
        <v>0</v>
      </c>
      <c r="G60" s="97">
        <f>SUM(G61)</f>
        <v>27500</v>
      </c>
      <c r="H60" s="97">
        <f>SUM(H61)</f>
        <v>0</v>
      </c>
      <c r="I60" s="97">
        <f aca="true" t="shared" si="27" ref="I60:P60">SUM(I61)</f>
        <v>32500</v>
      </c>
      <c r="J60" s="97">
        <f t="shared" si="27"/>
        <v>7500</v>
      </c>
      <c r="K60" s="97">
        <f t="shared" si="27"/>
        <v>7500</v>
      </c>
      <c r="L60" s="97">
        <f t="shared" si="27"/>
        <v>0</v>
      </c>
      <c r="M60" s="97">
        <f t="shared" si="27"/>
        <v>5000</v>
      </c>
      <c r="N60" s="97">
        <f t="shared" si="27"/>
        <v>0</v>
      </c>
      <c r="O60" s="97">
        <f t="shared" si="27"/>
        <v>2500</v>
      </c>
      <c r="P60" s="97">
        <f t="shared" si="27"/>
        <v>82500</v>
      </c>
    </row>
    <row r="61" spans="1:16" s="7" customFormat="1" ht="21">
      <c r="A61" s="61"/>
      <c r="B61" s="62"/>
      <c r="C61" s="61" t="s">
        <v>27</v>
      </c>
      <c r="D61" s="63">
        <v>0</v>
      </c>
      <c r="E61" s="63">
        <v>0</v>
      </c>
      <c r="F61" s="63">
        <v>0</v>
      </c>
      <c r="G61" s="63">
        <v>27500</v>
      </c>
      <c r="H61" s="63">
        <v>0</v>
      </c>
      <c r="I61" s="63">
        <v>32500</v>
      </c>
      <c r="J61" s="63">
        <v>7500</v>
      </c>
      <c r="K61" s="63">
        <v>7500</v>
      </c>
      <c r="L61" s="63">
        <v>0</v>
      </c>
      <c r="M61" s="63">
        <v>5000</v>
      </c>
      <c r="N61" s="63">
        <v>0</v>
      </c>
      <c r="O61" s="63">
        <v>2500</v>
      </c>
      <c r="P61" s="64">
        <f>SUM(D61:O61)</f>
        <v>82500</v>
      </c>
    </row>
    <row r="62" spans="1:16" s="53" customFormat="1" ht="21">
      <c r="A62" s="113"/>
      <c r="B62" s="114" t="s">
        <v>56</v>
      </c>
      <c r="C62" s="113"/>
      <c r="D62" s="97">
        <f>SUM(D63)</f>
        <v>0</v>
      </c>
      <c r="E62" s="97">
        <f>SUM(E63)</f>
        <v>0</v>
      </c>
      <c r="F62" s="97">
        <f>SUM(F63)</f>
        <v>0</v>
      </c>
      <c r="G62" s="97">
        <f>SUM(G63)</f>
        <v>0</v>
      </c>
      <c r="H62" s="97">
        <f>SUM(H63)</f>
        <v>0</v>
      </c>
      <c r="I62" s="97">
        <f aca="true" t="shared" si="28" ref="I62:P62">SUM(I63)</f>
        <v>0</v>
      </c>
      <c r="J62" s="97">
        <f t="shared" si="28"/>
        <v>0</v>
      </c>
      <c r="K62" s="97">
        <f t="shared" si="28"/>
        <v>0</v>
      </c>
      <c r="L62" s="97">
        <f t="shared" si="28"/>
        <v>0</v>
      </c>
      <c r="M62" s="97">
        <f t="shared" si="28"/>
        <v>0</v>
      </c>
      <c r="N62" s="97">
        <f t="shared" si="28"/>
        <v>0</v>
      </c>
      <c r="O62" s="97">
        <f t="shared" si="28"/>
        <v>0</v>
      </c>
      <c r="P62" s="97">
        <f t="shared" si="28"/>
        <v>0</v>
      </c>
    </row>
    <row r="63" spans="1:16" s="7" customFormat="1" ht="21">
      <c r="A63" s="61"/>
      <c r="B63" s="62"/>
      <c r="C63" s="61" t="s">
        <v>55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4">
        <f>SUM(D63:O63)</f>
        <v>0</v>
      </c>
    </row>
    <row r="64" spans="1:16" s="53" customFormat="1" ht="21">
      <c r="A64" s="113"/>
      <c r="B64" s="114" t="s">
        <v>50</v>
      </c>
      <c r="C64" s="113"/>
      <c r="D64" s="97">
        <f>SUM(D65)</f>
        <v>0</v>
      </c>
      <c r="E64" s="97">
        <f>SUM(E65)</f>
        <v>0</v>
      </c>
      <c r="F64" s="97">
        <f>SUM(F65)</f>
        <v>0</v>
      </c>
      <c r="G64" s="97">
        <f>SUM(G65)</f>
        <v>0</v>
      </c>
      <c r="H64" s="97">
        <f>SUM(H65)</f>
        <v>0</v>
      </c>
      <c r="I64" s="97">
        <f aca="true" t="shared" si="29" ref="I64:P64">SUM(I65)</f>
        <v>0</v>
      </c>
      <c r="J64" s="97">
        <f t="shared" si="29"/>
        <v>0</v>
      </c>
      <c r="K64" s="97">
        <f t="shared" si="29"/>
        <v>2000</v>
      </c>
      <c r="L64" s="97">
        <f t="shared" si="29"/>
        <v>4000</v>
      </c>
      <c r="M64" s="97">
        <f t="shared" si="29"/>
        <v>6000</v>
      </c>
      <c r="N64" s="97">
        <f t="shared" si="29"/>
        <v>0</v>
      </c>
      <c r="O64" s="97">
        <f t="shared" si="29"/>
        <v>2000</v>
      </c>
      <c r="P64" s="97">
        <f t="shared" si="29"/>
        <v>14000</v>
      </c>
    </row>
    <row r="65" spans="1:16" s="7" customFormat="1" ht="21">
      <c r="A65" s="61"/>
      <c r="B65" s="62"/>
      <c r="C65" s="61" t="s">
        <v>23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2000</v>
      </c>
      <c r="L65" s="63">
        <v>4000</v>
      </c>
      <c r="M65" s="63">
        <v>6000</v>
      </c>
      <c r="N65" s="63">
        <v>0</v>
      </c>
      <c r="O65" s="63">
        <v>2000</v>
      </c>
      <c r="P65" s="64">
        <f>SUM(D65:O65)</f>
        <v>14000</v>
      </c>
    </row>
    <row r="66" spans="1:16" s="53" customFormat="1" ht="21">
      <c r="A66" s="113"/>
      <c r="B66" s="114" t="s">
        <v>51</v>
      </c>
      <c r="C66" s="113"/>
      <c r="D66" s="97">
        <f>SUM(D67)</f>
        <v>0</v>
      </c>
      <c r="E66" s="97">
        <f>SUM(E67)</f>
        <v>0</v>
      </c>
      <c r="F66" s="97">
        <f>SUM(F67)</f>
        <v>0</v>
      </c>
      <c r="G66" s="97">
        <f>SUM(G67)</f>
        <v>0</v>
      </c>
      <c r="H66" s="97">
        <f>SUM(H67)</f>
        <v>0</v>
      </c>
      <c r="I66" s="97">
        <f aca="true" t="shared" si="30" ref="I66:P66">SUM(I67)</f>
        <v>0</v>
      </c>
      <c r="J66" s="97">
        <f t="shared" si="30"/>
        <v>0</v>
      </c>
      <c r="K66" s="97">
        <f t="shared" si="30"/>
        <v>0</v>
      </c>
      <c r="L66" s="97">
        <f t="shared" si="30"/>
        <v>0</v>
      </c>
      <c r="M66" s="97">
        <f t="shared" si="30"/>
        <v>0</v>
      </c>
      <c r="N66" s="97">
        <f t="shared" si="30"/>
        <v>0</v>
      </c>
      <c r="O66" s="97">
        <f t="shared" si="30"/>
        <v>0</v>
      </c>
      <c r="P66" s="97">
        <f t="shared" si="30"/>
        <v>0</v>
      </c>
    </row>
    <row r="67" spans="1:16" s="7" customFormat="1" ht="21">
      <c r="A67" s="61"/>
      <c r="B67" s="62"/>
      <c r="C67" s="61" t="s">
        <v>36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4">
        <f>SUM(D67:O67)</f>
        <v>0</v>
      </c>
    </row>
    <row r="68" spans="1:16" s="53" customFormat="1" ht="21">
      <c r="A68" s="113"/>
      <c r="B68" s="114" t="s">
        <v>45</v>
      </c>
      <c r="C68" s="113"/>
      <c r="D68" s="97">
        <f aca="true" t="shared" si="31" ref="D68:O68">SUM(D69:D70)</f>
        <v>0</v>
      </c>
      <c r="E68" s="97">
        <f t="shared" si="31"/>
        <v>8200000</v>
      </c>
      <c r="F68" s="97">
        <f t="shared" si="31"/>
        <v>113050</v>
      </c>
      <c r="G68" s="97">
        <f t="shared" si="31"/>
        <v>0</v>
      </c>
      <c r="H68" s="97">
        <f t="shared" si="31"/>
        <v>0</v>
      </c>
      <c r="I68" s="97">
        <f t="shared" si="31"/>
        <v>0</v>
      </c>
      <c r="J68" s="97">
        <f t="shared" si="31"/>
        <v>0</v>
      </c>
      <c r="K68" s="97">
        <f t="shared" si="31"/>
        <v>0</v>
      </c>
      <c r="L68" s="97">
        <f t="shared" si="31"/>
        <v>40000</v>
      </c>
      <c r="M68" s="97">
        <f t="shared" si="31"/>
        <v>17403360</v>
      </c>
      <c r="N68" s="97">
        <f t="shared" si="31"/>
        <v>27450</v>
      </c>
      <c r="O68" s="97">
        <f t="shared" si="31"/>
        <v>0</v>
      </c>
      <c r="P68" s="97">
        <f>SUM(P69:P70)</f>
        <v>25783860</v>
      </c>
    </row>
    <row r="69" spans="1:16" s="7" customFormat="1" ht="21">
      <c r="A69" s="61"/>
      <c r="B69" s="62"/>
      <c r="C69" s="61" t="s">
        <v>26</v>
      </c>
      <c r="D69" s="63">
        <v>0</v>
      </c>
      <c r="E69" s="63">
        <v>100000</v>
      </c>
      <c r="F69" s="63">
        <v>113050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40000</v>
      </c>
      <c r="M69" s="63">
        <v>1338000</v>
      </c>
      <c r="N69" s="63">
        <v>0</v>
      </c>
      <c r="O69" s="63">
        <v>0</v>
      </c>
      <c r="P69" s="64">
        <f>SUM(D69:O69)</f>
        <v>1591050</v>
      </c>
    </row>
    <row r="70" spans="1:16" s="7" customFormat="1" ht="21">
      <c r="A70" s="49"/>
      <c r="B70" s="50"/>
      <c r="C70" s="49" t="s">
        <v>38</v>
      </c>
      <c r="D70" s="51">
        <v>0</v>
      </c>
      <c r="E70" s="51">
        <v>8100000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16065360</v>
      </c>
      <c r="N70" s="51">
        <v>27450</v>
      </c>
      <c r="O70" s="51">
        <v>0</v>
      </c>
      <c r="P70" s="52">
        <f>SUM(D70:O70)</f>
        <v>24192810</v>
      </c>
    </row>
    <row r="71" spans="1:16" s="7" customFormat="1" ht="21">
      <c r="A71" s="113"/>
      <c r="B71" s="114" t="s">
        <v>59</v>
      </c>
      <c r="C71" s="113"/>
      <c r="D71" s="97">
        <f>SUM(D72)</f>
        <v>0</v>
      </c>
      <c r="E71" s="97">
        <f>SUM(E72)</f>
        <v>0</v>
      </c>
      <c r="F71" s="97">
        <f>SUM(F72)</f>
        <v>0</v>
      </c>
      <c r="G71" s="97">
        <f>SUM(G72)</f>
        <v>0</v>
      </c>
      <c r="H71" s="97">
        <f>SUM(H72)</f>
        <v>0</v>
      </c>
      <c r="I71" s="97">
        <f aca="true" t="shared" si="32" ref="I71:P71">SUM(I72)</f>
        <v>0</v>
      </c>
      <c r="J71" s="97">
        <f t="shared" si="32"/>
        <v>0</v>
      </c>
      <c r="K71" s="97">
        <f t="shared" si="32"/>
        <v>0</v>
      </c>
      <c r="L71" s="97">
        <f t="shared" si="32"/>
        <v>0</v>
      </c>
      <c r="M71" s="97">
        <f t="shared" si="32"/>
        <v>0</v>
      </c>
      <c r="N71" s="97">
        <f t="shared" si="32"/>
        <v>0</v>
      </c>
      <c r="O71" s="97">
        <f t="shared" si="32"/>
        <v>0</v>
      </c>
      <c r="P71" s="97">
        <f t="shared" si="32"/>
        <v>0</v>
      </c>
    </row>
    <row r="72" spans="1:16" s="7" customFormat="1" ht="21">
      <c r="A72" s="61"/>
      <c r="B72" s="62"/>
      <c r="C72" s="61" t="s">
        <v>61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4">
        <f>SUM(D72:O72)</f>
        <v>0</v>
      </c>
    </row>
    <row r="73" spans="1:16" s="7" customFormat="1" ht="21">
      <c r="A73" s="113"/>
      <c r="B73" s="114" t="s">
        <v>49</v>
      </c>
      <c r="C73" s="113"/>
      <c r="D73" s="97">
        <f>SUM(D74)</f>
        <v>0</v>
      </c>
      <c r="E73" s="97">
        <f>SUM(E74)</f>
        <v>0</v>
      </c>
      <c r="F73" s="97">
        <f>SUM(F74)</f>
        <v>0</v>
      </c>
      <c r="G73" s="97">
        <f>SUM(G74)</f>
        <v>0</v>
      </c>
      <c r="H73" s="97">
        <f>SUM(H74)</f>
        <v>0</v>
      </c>
      <c r="I73" s="97">
        <f aca="true" t="shared" si="33" ref="I73:P73">SUM(I74)</f>
        <v>0</v>
      </c>
      <c r="J73" s="97">
        <f t="shared" si="33"/>
        <v>0</v>
      </c>
      <c r="K73" s="97">
        <f t="shared" si="33"/>
        <v>0</v>
      </c>
      <c r="L73" s="97">
        <f t="shared" si="33"/>
        <v>0</v>
      </c>
      <c r="M73" s="97">
        <f t="shared" si="33"/>
        <v>0</v>
      </c>
      <c r="N73" s="97">
        <f t="shared" si="33"/>
        <v>0</v>
      </c>
      <c r="O73" s="97">
        <f t="shared" si="33"/>
        <v>0</v>
      </c>
      <c r="P73" s="97">
        <f t="shared" si="33"/>
        <v>0</v>
      </c>
    </row>
    <row r="74" spans="1:16" s="7" customFormat="1" ht="21">
      <c r="A74" s="61"/>
      <c r="B74" s="62"/>
      <c r="C74" s="61" t="s">
        <v>28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4">
        <f>SUM(D74:O74)</f>
        <v>0</v>
      </c>
    </row>
    <row r="75" spans="1:16" s="7" customFormat="1" ht="21">
      <c r="A75" s="113"/>
      <c r="B75" s="114" t="s">
        <v>47</v>
      </c>
      <c r="C75" s="113"/>
      <c r="D75" s="97">
        <f>SUM(D76:D76)</f>
        <v>0</v>
      </c>
      <c r="E75" s="97">
        <f>SUM(E76:E76)</f>
        <v>0</v>
      </c>
      <c r="F75" s="97">
        <f>SUM(F76:F76)</f>
        <v>1659000</v>
      </c>
      <c r="G75" s="97">
        <f>SUM(G76:G76)</f>
        <v>740500</v>
      </c>
      <c r="H75" s="97">
        <f aca="true" t="shared" si="34" ref="H75:P75">SUM(H76:H76)</f>
        <v>-300000</v>
      </c>
      <c r="I75" s="97">
        <f t="shared" si="34"/>
        <v>0</v>
      </c>
      <c r="J75" s="97">
        <f t="shared" si="34"/>
        <v>180000</v>
      </c>
      <c r="K75" s="97">
        <f t="shared" si="34"/>
        <v>765000</v>
      </c>
      <c r="L75" s="97">
        <f t="shared" si="34"/>
        <v>0</v>
      </c>
      <c r="M75" s="97">
        <f t="shared" si="34"/>
        <v>60800</v>
      </c>
      <c r="N75" s="97">
        <f t="shared" si="34"/>
        <v>0</v>
      </c>
      <c r="O75" s="97">
        <f t="shared" si="34"/>
        <v>0</v>
      </c>
      <c r="P75" s="97">
        <f t="shared" si="34"/>
        <v>3105300</v>
      </c>
    </row>
    <row r="76" spans="1:16" s="7" customFormat="1" ht="21">
      <c r="A76" s="49"/>
      <c r="B76" s="50"/>
      <c r="C76" s="49" t="s">
        <v>24</v>
      </c>
      <c r="D76" s="51">
        <v>0</v>
      </c>
      <c r="E76" s="51">
        <v>0</v>
      </c>
      <c r="F76" s="51">
        <v>1659000</v>
      </c>
      <c r="G76" s="51">
        <v>740500</v>
      </c>
      <c r="H76" s="51">
        <v>-300000</v>
      </c>
      <c r="I76" s="51">
        <v>0</v>
      </c>
      <c r="J76" s="51">
        <v>180000</v>
      </c>
      <c r="K76" s="51">
        <v>765000</v>
      </c>
      <c r="L76" s="51">
        <v>0</v>
      </c>
      <c r="M76" s="51">
        <v>60800</v>
      </c>
      <c r="N76" s="51">
        <v>0</v>
      </c>
      <c r="O76" s="51">
        <v>0</v>
      </c>
      <c r="P76" s="52">
        <f>SUM(D76:O76)</f>
        <v>3105300</v>
      </c>
    </row>
    <row r="77" spans="1:16" s="7" customFormat="1" ht="21">
      <c r="A77" s="113"/>
      <c r="B77" s="114" t="s">
        <v>67</v>
      </c>
      <c r="C77" s="113"/>
      <c r="D77" s="97">
        <f>SUM(D78)</f>
        <v>0</v>
      </c>
      <c r="E77" s="97">
        <f>SUM(E78)</f>
        <v>0</v>
      </c>
      <c r="F77" s="97">
        <f>SUM(F78)</f>
        <v>0</v>
      </c>
      <c r="G77" s="97">
        <f>SUM(G78)</f>
        <v>0</v>
      </c>
      <c r="H77" s="97">
        <f>SUM(H78)</f>
        <v>0</v>
      </c>
      <c r="I77" s="97">
        <f aca="true" t="shared" si="35" ref="I77:P77">SUM(I78)</f>
        <v>0</v>
      </c>
      <c r="J77" s="97">
        <f t="shared" si="35"/>
        <v>0</v>
      </c>
      <c r="K77" s="97">
        <f t="shared" si="35"/>
        <v>0</v>
      </c>
      <c r="L77" s="97">
        <f t="shared" si="35"/>
        <v>0</v>
      </c>
      <c r="M77" s="97">
        <f t="shared" si="35"/>
        <v>0</v>
      </c>
      <c r="N77" s="97">
        <f t="shared" si="35"/>
        <v>0</v>
      </c>
      <c r="O77" s="97">
        <f t="shared" si="35"/>
        <v>0</v>
      </c>
      <c r="P77" s="97">
        <f t="shared" si="35"/>
        <v>0</v>
      </c>
    </row>
    <row r="78" spans="1:16" s="7" customFormat="1" ht="21">
      <c r="A78" s="49"/>
      <c r="B78" s="50"/>
      <c r="C78" s="49" t="s">
        <v>174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2">
        <f>SUM(D78:O78)</f>
        <v>0</v>
      </c>
    </row>
    <row r="79" spans="1:16" s="7" customFormat="1" ht="21">
      <c r="A79" s="113"/>
      <c r="B79" s="114" t="s">
        <v>175</v>
      </c>
      <c r="C79" s="113"/>
      <c r="D79" s="97">
        <f>SUM(D80)</f>
        <v>0</v>
      </c>
      <c r="E79" s="97">
        <f>SUM(E80)</f>
        <v>0</v>
      </c>
      <c r="F79" s="97">
        <f>SUM(F80)</f>
        <v>0</v>
      </c>
      <c r="G79" s="97">
        <f>SUM(G80)</f>
        <v>0</v>
      </c>
      <c r="H79" s="97">
        <f>SUM(H80)</f>
        <v>0</v>
      </c>
      <c r="I79" s="97">
        <f aca="true" t="shared" si="36" ref="I79:P79">SUM(I80)</f>
        <v>0</v>
      </c>
      <c r="J79" s="97">
        <f t="shared" si="36"/>
        <v>0</v>
      </c>
      <c r="K79" s="97">
        <f t="shared" si="36"/>
        <v>0</v>
      </c>
      <c r="L79" s="97">
        <f t="shared" si="36"/>
        <v>0</v>
      </c>
      <c r="M79" s="97">
        <f t="shared" si="36"/>
        <v>0</v>
      </c>
      <c r="N79" s="97">
        <f t="shared" si="36"/>
        <v>0</v>
      </c>
      <c r="O79" s="97">
        <f t="shared" si="36"/>
        <v>0</v>
      </c>
      <c r="P79" s="97">
        <f t="shared" si="36"/>
        <v>0</v>
      </c>
    </row>
    <row r="80" spans="1:16" s="7" customFormat="1" ht="21">
      <c r="A80" s="49"/>
      <c r="B80" s="50"/>
      <c r="C80" s="49" t="s">
        <v>176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2">
        <f>SUM(D80:O80)</f>
        <v>0</v>
      </c>
    </row>
    <row r="81" spans="1:16" s="7" customFormat="1" ht="21">
      <c r="A81" s="113"/>
      <c r="B81" s="114" t="s">
        <v>11</v>
      </c>
      <c r="C81" s="113"/>
      <c r="D81" s="97">
        <f>SUM(D82)</f>
        <v>0</v>
      </c>
      <c r="E81" s="97">
        <f>SUM(E82)</f>
        <v>519.19</v>
      </c>
      <c r="F81" s="97">
        <f>SUM(F82)</f>
        <v>0</v>
      </c>
      <c r="G81" s="97">
        <f>SUM(G82)</f>
        <v>3208</v>
      </c>
      <c r="H81" s="97">
        <f>SUM(H82)</f>
        <v>1016094</v>
      </c>
      <c r="I81" s="97">
        <f aca="true" t="shared" si="37" ref="I81:P81">SUM(I82)</f>
        <v>328726</v>
      </c>
      <c r="J81" s="97">
        <f t="shared" si="37"/>
        <v>0</v>
      </c>
      <c r="K81" s="97">
        <f t="shared" si="37"/>
        <v>0</v>
      </c>
      <c r="L81" s="97">
        <f t="shared" si="37"/>
        <v>0</v>
      </c>
      <c r="M81" s="97">
        <f t="shared" si="37"/>
        <v>0</v>
      </c>
      <c r="N81" s="97">
        <f t="shared" si="37"/>
        <v>0</v>
      </c>
      <c r="O81" s="97">
        <f t="shared" si="37"/>
        <v>0</v>
      </c>
      <c r="P81" s="97">
        <f t="shared" si="37"/>
        <v>1348547.19</v>
      </c>
    </row>
    <row r="82" spans="1:16" s="7" customFormat="1" ht="21">
      <c r="A82" s="49"/>
      <c r="B82" s="50"/>
      <c r="C82" s="49" t="s">
        <v>37</v>
      </c>
      <c r="D82" s="51">
        <v>0</v>
      </c>
      <c r="E82" s="51">
        <v>519.19</v>
      </c>
      <c r="F82" s="51">
        <v>0</v>
      </c>
      <c r="G82" s="51">
        <v>3208</v>
      </c>
      <c r="H82" s="51">
        <v>1016094</v>
      </c>
      <c r="I82" s="51">
        <v>328726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2">
        <f>SUM(D82:O82)</f>
        <v>1348547.19</v>
      </c>
    </row>
    <row r="83" spans="1:16" s="7" customFormat="1" ht="21">
      <c r="A83" s="113"/>
      <c r="B83" s="114" t="s">
        <v>7</v>
      </c>
      <c r="C83" s="113"/>
      <c r="D83" s="98">
        <f>SUM(D84)</f>
        <v>18000</v>
      </c>
      <c r="E83" s="98">
        <f>SUM(E84)</f>
        <v>0</v>
      </c>
      <c r="F83" s="98">
        <f>SUM(F84)</f>
        <v>0</v>
      </c>
      <c r="G83" s="98">
        <f>SUM(G84)</f>
        <v>51732</v>
      </c>
      <c r="H83" s="98">
        <f>SUM(H84)</f>
        <v>0</v>
      </c>
      <c r="I83" s="98">
        <f aca="true" t="shared" si="38" ref="I83:P83">SUM(I84)</f>
        <v>0</v>
      </c>
      <c r="J83" s="98">
        <f t="shared" si="38"/>
        <v>0</v>
      </c>
      <c r="K83" s="98">
        <f t="shared" si="38"/>
        <v>0</v>
      </c>
      <c r="L83" s="98">
        <f t="shared" si="38"/>
        <v>0</v>
      </c>
      <c r="M83" s="98">
        <f t="shared" si="38"/>
        <v>0</v>
      </c>
      <c r="N83" s="98">
        <f t="shared" si="38"/>
        <v>0</v>
      </c>
      <c r="O83" s="98">
        <f t="shared" si="38"/>
        <v>0</v>
      </c>
      <c r="P83" s="98">
        <f t="shared" si="38"/>
        <v>69732</v>
      </c>
    </row>
    <row r="84" spans="1:16" s="7" customFormat="1" ht="21">
      <c r="A84" s="49"/>
      <c r="B84" s="50"/>
      <c r="C84" s="49" t="s">
        <v>32</v>
      </c>
      <c r="D84" s="65">
        <v>18000</v>
      </c>
      <c r="E84" s="65">
        <v>0</v>
      </c>
      <c r="F84" s="65">
        <v>0</v>
      </c>
      <c r="G84" s="65">
        <v>51732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52">
        <f>SUM(D84:O84)</f>
        <v>69732</v>
      </c>
    </row>
    <row r="85" spans="1:16" s="7" customFormat="1" ht="21">
      <c r="A85" s="113"/>
      <c r="B85" s="114" t="s">
        <v>3</v>
      </c>
      <c r="C85" s="113"/>
      <c r="D85" s="97">
        <f>SUM(D86)</f>
        <v>18000</v>
      </c>
      <c r="E85" s="97">
        <f>SUM(E86)</f>
        <v>0</v>
      </c>
      <c r="F85" s="97">
        <f>SUM(F86)</f>
        <v>0</v>
      </c>
      <c r="G85" s="97">
        <f>SUM(G86)</f>
        <v>399480</v>
      </c>
      <c r="H85" s="97">
        <f>SUM(H86)</f>
        <v>0</v>
      </c>
      <c r="I85" s="97">
        <f aca="true" t="shared" si="39" ref="I85:P85">SUM(I86)</f>
        <v>0</v>
      </c>
      <c r="J85" s="97">
        <f t="shared" si="39"/>
        <v>0</v>
      </c>
      <c r="K85" s="97">
        <f t="shared" si="39"/>
        <v>0</v>
      </c>
      <c r="L85" s="97">
        <f t="shared" si="39"/>
        <v>0</v>
      </c>
      <c r="M85" s="97">
        <f t="shared" si="39"/>
        <v>0</v>
      </c>
      <c r="N85" s="97">
        <f t="shared" si="39"/>
        <v>0</v>
      </c>
      <c r="O85" s="97">
        <f t="shared" si="39"/>
        <v>0</v>
      </c>
      <c r="P85" s="97">
        <f t="shared" si="39"/>
        <v>417480</v>
      </c>
    </row>
    <row r="86" spans="1:17" s="58" customFormat="1" ht="21">
      <c r="A86" s="49"/>
      <c r="B86" s="50"/>
      <c r="C86" s="49" t="s">
        <v>33</v>
      </c>
      <c r="D86" s="51">
        <v>18000</v>
      </c>
      <c r="E86" s="51">
        <v>0</v>
      </c>
      <c r="F86" s="51">
        <v>0</v>
      </c>
      <c r="G86" s="51">
        <v>399480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2">
        <f>SUM(D86:O86)</f>
        <v>417480</v>
      </c>
      <c r="Q86" s="7"/>
    </row>
    <row r="87" spans="1:17" s="58" customFormat="1" ht="21">
      <c r="A87" s="113"/>
      <c r="B87" s="114" t="s">
        <v>15</v>
      </c>
      <c r="C87" s="113"/>
      <c r="D87" s="97">
        <f aca="true" t="shared" si="40" ref="D87:O87">SUM(D88:D89)</f>
        <v>2165.85</v>
      </c>
      <c r="E87" s="97">
        <f t="shared" si="40"/>
        <v>311000</v>
      </c>
      <c r="F87" s="97">
        <f t="shared" si="40"/>
        <v>0</v>
      </c>
      <c r="G87" s="97">
        <f t="shared" si="40"/>
        <v>0</v>
      </c>
      <c r="H87" s="97">
        <f t="shared" si="40"/>
        <v>0</v>
      </c>
      <c r="I87" s="97">
        <f t="shared" si="40"/>
        <v>0</v>
      </c>
      <c r="J87" s="97">
        <f t="shared" si="40"/>
        <v>1883.44</v>
      </c>
      <c r="K87" s="97">
        <f t="shared" si="40"/>
        <v>0</v>
      </c>
      <c r="L87" s="97">
        <f t="shared" si="40"/>
        <v>0</v>
      </c>
      <c r="M87" s="97">
        <f t="shared" si="40"/>
        <v>0</v>
      </c>
      <c r="N87" s="97">
        <f t="shared" si="40"/>
        <v>0</v>
      </c>
      <c r="O87" s="97">
        <f t="shared" si="40"/>
        <v>0</v>
      </c>
      <c r="P87" s="97">
        <f>SUM(P88:P89)</f>
        <v>315049.29</v>
      </c>
      <c r="Q87" s="7"/>
    </row>
    <row r="88" spans="1:16" s="7" customFormat="1" ht="21">
      <c r="A88" s="49"/>
      <c r="B88" s="50"/>
      <c r="C88" s="49" t="s">
        <v>41</v>
      </c>
      <c r="D88" s="51">
        <v>2165.85</v>
      </c>
      <c r="E88" s="51">
        <v>-2165.85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2">
        <f>SUM(D88:O88)</f>
        <v>0</v>
      </c>
    </row>
    <row r="89" spans="1:16" s="7" customFormat="1" ht="42">
      <c r="A89" s="49"/>
      <c r="B89" s="50"/>
      <c r="C89" s="49" t="s">
        <v>43</v>
      </c>
      <c r="D89" s="51">
        <v>0</v>
      </c>
      <c r="E89" s="51">
        <v>313165.85</v>
      </c>
      <c r="F89" s="51">
        <v>0</v>
      </c>
      <c r="G89" s="51">
        <v>0</v>
      </c>
      <c r="H89" s="51">
        <v>0</v>
      </c>
      <c r="I89" s="51">
        <v>0</v>
      </c>
      <c r="J89" s="51">
        <v>1883.44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2">
        <f>SUM(D89:O89)</f>
        <v>315049.29</v>
      </c>
    </row>
    <row r="90" spans="1:16" s="7" customFormat="1" ht="21">
      <c r="A90" s="113"/>
      <c r="B90" s="114" t="s">
        <v>6</v>
      </c>
      <c r="C90" s="113"/>
      <c r="D90" s="97">
        <f>SUM(D91)</f>
        <v>0</v>
      </c>
      <c r="E90" s="97">
        <f>SUM(E91)</f>
        <v>0</v>
      </c>
      <c r="F90" s="97">
        <f>SUM(F91)</f>
        <v>0</v>
      </c>
      <c r="G90" s="97">
        <f>SUM(G91)</f>
        <v>0</v>
      </c>
      <c r="H90" s="97">
        <f>SUM(H91)</f>
        <v>0</v>
      </c>
      <c r="I90" s="97">
        <f aca="true" t="shared" si="41" ref="I90:P90">SUM(I91)</f>
        <v>0</v>
      </c>
      <c r="J90" s="97">
        <f t="shared" si="41"/>
        <v>0</v>
      </c>
      <c r="K90" s="97">
        <f t="shared" si="41"/>
        <v>0</v>
      </c>
      <c r="L90" s="97">
        <f t="shared" si="41"/>
        <v>0</v>
      </c>
      <c r="M90" s="97">
        <f t="shared" si="41"/>
        <v>0</v>
      </c>
      <c r="N90" s="97">
        <f t="shared" si="41"/>
        <v>0</v>
      </c>
      <c r="O90" s="97">
        <f t="shared" si="41"/>
        <v>0</v>
      </c>
      <c r="P90" s="97">
        <f t="shared" si="41"/>
        <v>0</v>
      </c>
    </row>
    <row r="91" spans="1:16" s="7" customFormat="1" ht="21">
      <c r="A91" s="49"/>
      <c r="B91" s="50"/>
      <c r="C91" s="49" t="s">
        <v>35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2">
        <f>SUM(D91:O91)</f>
        <v>0</v>
      </c>
    </row>
    <row r="92" spans="1:16" s="7" customFormat="1" ht="21">
      <c r="A92" s="113"/>
      <c r="B92" s="114" t="s">
        <v>5</v>
      </c>
      <c r="C92" s="113"/>
      <c r="D92" s="97">
        <f>SUM(D93)</f>
        <v>0</v>
      </c>
      <c r="E92" s="97">
        <f>SUM(E93)</f>
        <v>0</v>
      </c>
      <c r="F92" s="97">
        <f>SUM(F93)</f>
        <v>0</v>
      </c>
      <c r="G92" s="97">
        <f>SUM(G93)</f>
        <v>0</v>
      </c>
      <c r="H92" s="97">
        <f>SUM(H93)</f>
        <v>0</v>
      </c>
      <c r="I92" s="97">
        <f aca="true" t="shared" si="42" ref="I92:P92">SUM(I93)</f>
        <v>0</v>
      </c>
      <c r="J92" s="97">
        <f t="shared" si="42"/>
        <v>0</v>
      </c>
      <c r="K92" s="97">
        <f t="shared" si="42"/>
        <v>0</v>
      </c>
      <c r="L92" s="97">
        <f t="shared" si="42"/>
        <v>0</v>
      </c>
      <c r="M92" s="97">
        <f t="shared" si="42"/>
        <v>0</v>
      </c>
      <c r="N92" s="97">
        <f t="shared" si="42"/>
        <v>0</v>
      </c>
      <c r="O92" s="97">
        <f t="shared" si="42"/>
        <v>0</v>
      </c>
      <c r="P92" s="97">
        <f t="shared" si="42"/>
        <v>0</v>
      </c>
    </row>
    <row r="93" spans="1:16" s="7" customFormat="1" ht="21">
      <c r="A93" s="49"/>
      <c r="B93" s="50"/>
      <c r="C93" s="49" t="s">
        <v>40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2">
        <f>SUM(D93:O93)</f>
        <v>0</v>
      </c>
    </row>
    <row r="94" spans="1:16" s="7" customFormat="1" ht="21">
      <c r="A94" s="113"/>
      <c r="B94" s="114" t="s">
        <v>157</v>
      </c>
      <c r="C94" s="113"/>
      <c r="D94" s="97">
        <f>SUM(D95)</f>
        <v>0</v>
      </c>
      <c r="E94" s="97">
        <f>SUM(E95)</f>
        <v>0</v>
      </c>
      <c r="F94" s="97">
        <f>SUM(F95)</f>
        <v>0</v>
      </c>
      <c r="G94" s="97">
        <f>SUM(G95)</f>
        <v>0</v>
      </c>
      <c r="H94" s="97">
        <f>SUM(H95)</f>
        <v>0</v>
      </c>
      <c r="I94" s="97">
        <f aca="true" t="shared" si="43" ref="I94:P94">SUM(I95)</f>
        <v>0</v>
      </c>
      <c r="J94" s="97">
        <f t="shared" si="43"/>
        <v>0</v>
      </c>
      <c r="K94" s="97">
        <f t="shared" si="43"/>
        <v>0</v>
      </c>
      <c r="L94" s="97">
        <f t="shared" si="43"/>
        <v>0</v>
      </c>
      <c r="M94" s="97">
        <f t="shared" si="43"/>
        <v>0</v>
      </c>
      <c r="N94" s="97">
        <f t="shared" si="43"/>
        <v>0</v>
      </c>
      <c r="O94" s="97">
        <f t="shared" si="43"/>
        <v>0</v>
      </c>
      <c r="P94" s="97">
        <f t="shared" si="43"/>
        <v>0</v>
      </c>
    </row>
    <row r="95" spans="1:16" s="7" customFormat="1" ht="21">
      <c r="A95" s="49"/>
      <c r="B95" s="50"/>
      <c r="C95" s="49" t="s">
        <v>177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2">
        <f>SUM(D95:O95)</f>
        <v>0</v>
      </c>
    </row>
    <row r="96" spans="1:16" s="7" customFormat="1" ht="21">
      <c r="A96" s="113"/>
      <c r="B96" s="114" t="s">
        <v>65</v>
      </c>
      <c r="C96" s="113"/>
      <c r="D96" s="97">
        <f>SUM(D97)</f>
        <v>0</v>
      </c>
      <c r="E96" s="97">
        <f>SUM(E97)</f>
        <v>0</v>
      </c>
      <c r="F96" s="97">
        <f>SUM(F97)</f>
        <v>0</v>
      </c>
      <c r="G96" s="97">
        <f>SUM(G97)</f>
        <v>0</v>
      </c>
      <c r="H96" s="97">
        <f>SUM(H97)</f>
        <v>0</v>
      </c>
      <c r="I96" s="97">
        <f aca="true" t="shared" si="44" ref="I96:P96">SUM(I97)</f>
        <v>0</v>
      </c>
      <c r="J96" s="97">
        <f t="shared" si="44"/>
        <v>0</v>
      </c>
      <c r="K96" s="97">
        <f t="shared" si="44"/>
        <v>0</v>
      </c>
      <c r="L96" s="97">
        <f t="shared" si="44"/>
        <v>0</v>
      </c>
      <c r="M96" s="97">
        <f t="shared" si="44"/>
        <v>0</v>
      </c>
      <c r="N96" s="97">
        <f t="shared" si="44"/>
        <v>0</v>
      </c>
      <c r="O96" s="97">
        <f t="shared" si="44"/>
        <v>0</v>
      </c>
      <c r="P96" s="97">
        <f t="shared" si="44"/>
        <v>0</v>
      </c>
    </row>
    <row r="97" spans="1:16" s="7" customFormat="1" ht="21">
      <c r="A97" s="49"/>
      <c r="B97" s="50"/>
      <c r="C97" s="49" t="s">
        <v>64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2">
        <f>SUM(D97:O97)</f>
        <v>0</v>
      </c>
    </row>
    <row r="98" spans="1:16" s="7" customFormat="1" ht="21">
      <c r="A98" s="113"/>
      <c r="B98" s="114" t="s">
        <v>9</v>
      </c>
      <c r="C98" s="113"/>
      <c r="D98" s="97">
        <f>SUM(D99)</f>
        <v>0</v>
      </c>
      <c r="E98" s="97">
        <f>SUM(E99)</f>
        <v>0</v>
      </c>
      <c r="F98" s="97">
        <f>SUM(F99)</f>
        <v>0</v>
      </c>
      <c r="G98" s="97">
        <f>SUM(G99)</f>
        <v>0</v>
      </c>
      <c r="H98" s="97">
        <f>SUM(H99)</f>
        <v>0</v>
      </c>
      <c r="I98" s="97">
        <f aca="true" t="shared" si="45" ref="I98:P98">SUM(I99)</f>
        <v>0</v>
      </c>
      <c r="J98" s="97">
        <f t="shared" si="45"/>
        <v>0</v>
      </c>
      <c r="K98" s="97">
        <f t="shared" si="45"/>
        <v>0</v>
      </c>
      <c r="L98" s="97">
        <f t="shared" si="45"/>
        <v>0</v>
      </c>
      <c r="M98" s="97">
        <f t="shared" si="45"/>
        <v>0</v>
      </c>
      <c r="N98" s="97">
        <f t="shared" si="45"/>
        <v>0</v>
      </c>
      <c r="O98" s="97">
        <f t="shared" si="45"/>
        <v>0</v>
      </c>
      <c r="P98" s="97">
        <f t="shared" si="45"/>
        <v>0</v>
      </c>
    </row>
    <row r="99" spans="1:16" s="7" customFormat="1" ht="21">
      <c r="A99" s="49"/>
      <c r="B99" s="50"/>
      <c r="C99" s="49" t="s">
        <v>44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2">
        <f>SUM(D99:O99)</f>
        <v>0</v>
      </c>
    </row>
    <row r="100" spans="1:17" s="7" customFormat="1" ht="21">
      <c r="A100" s="111"/>
      <c r="B100" s="112" t="s">
        <v>4</v>
      </c>
      <c r="C100" s="111"/>
      <c r="D100" s="97">
        <f>SUM(D101)</f>
        <v>0</v>
      </c>
      <c r="E100" s="97">
        <f>SUM(E101)</f>
        <v>0</v>
      </c>
      <c r="F100" s="97">
        <f>SUM(F101)</f>
        <v>0</v>
      </c>
      <c r="G100" s="97">
        <f>SUM(G101)</f>
        <v>0</v>
      </c>
      <c r="H100" s="97">
        <f>SUM(H101)</f>
        <v>0</v>
      </c>
      <c r="I100" s="97">
        <f aca="true" t="shared" si="46" ref="I100:P100">SUM(I101)</f>
        <v>0</v>
      </c>
      <c r="J100" s="97">
        <f t="shared" si="46"/>
        <v>0</v>
      </c>
      <c r="K100" s="97">
        <f t="shared" si="46"/>
        <v>0</v>
      </c>
      <c r="L100" s="97">
        <f t="shared" si="46"/>
        <v>0</v>
      </c>
      <c r="M100" s="97">
        <f t="shared" si="46"/>
        <v>0</v>
      </c>
      <c r="N100" s="97">
        <f t="shared" si="46"/>
        <v>0</v>
      </c>
      <c r="O100" s="97">
        <f t="shared" si="46"/>
        <v>0</v>
      </c>
      <c r="P100" s="97">
        <f t="shared" si="46"/>
        <v>0</v>
      </c>
      <c r="Q100" s="58"/>
    </row>
    <row r="101" spans="1:16" s="7" customFormat="1" ht="21">
      <c r="A101" s="49"/>
      <c r="B101" s="50"/>
      <c r="C101" s="49" t="s">
        <v>29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2">
        <f>SUM(D101:O101)</f>
        <v>0</v>
      </c>
    </row>
    <row r="102" spans="1:16" s="7" customFormat="1" ht="21">
      <c r="A102" s="111"/>
      <c r="B102" s="112" t="s">
        <v>52</v>
      </c>
      <c r="C102" s="111"/>
      <c r="D102" s="97">
        <f>SUM(D103)</f>
        <v>0</v>
      </c>
      <c r="E102" s="97">
        <f>SUM(E103)</f>
        <v>0</v>
      </c>
      <c r="F102" s="97">
        <f>SUM(F103)</f>
        <v>0</v>
      </c>
      <c r="G102" s="97">
        <f>SUM(G103)</f>
        <v>0</v>
      </c>
      <c r="H102" s="97">
        <f>SUM(H103)</f>
        <v>0</v>
      </c>
      <c r="I102" s="97">
        <f aca="true" t="shared" si="47" ref="I102:P102">SUM(I103)</f>
        <v>0</v>
      </c>
      <c r="J102" s="97">
        <f t="shared" si="47"/>
        <v>0</v>
      </c>
      <c r="K102" s="97">
        <f t="shared" si="47"/>
        <v>0</v>
      </c>
      <c r="L102" s="97">
        <f t="shared" si="47"/>
        <v>0</v>
      </c>
      <c r="M102" s="97">
        <f t="shared" si="47"/>
        <v>0</v>
      </c>
      <c r="N102" s="97">
        <f t="shared" si="47"/>
        <v>0</v>
      </c>
      <c r="O102" s="97">
        <f t="shared" si="47"/>
        <v>0</v>
      </c>
      <c r="P102" s="97">
        <f t="shared" si="47"/>
        <v>0</v>
      </c>
    </row>
    <row r="103" spans="1:16" s="7" customFormat="1" ht="42">
      <c r="A103" s="49"/>
      <c r="B103" s="50"/>
      <c r="C103" s="49" t="s">
        <v>39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2">
        <f>SUM(D103:O103)</f>
        <v>0</v>
      </c>
    </row>
    <row r="104" spans="1:16" s="7" customFormat="1" ht="21">
      <c r="A104" s="111"/>
      <c r="B104" s="112" t="s">
        <v>8</v>
      </c>
      <c r="C104" s="111"/>
      <c r="D104" s="97">
        <f>SUM(D105)</f>
        <v>0</v>
      </c>
      <c r="E104" s="97">
        <f>SUM(E105)</f>
        <v>0</v>
      </c>
      <c r="F104" s="97">
        <f>SUM(F105)</f>
        <v>0</v>
      </c>
      <c r="G104" s="97">
        <f>SUM(G105)</f>
        <v>371100</v>
      </c>
      <c r="H104" s="97">
        <f>SUM(H105)</f>
        <v>0</v>
      </c>
      <c r="I104" s="97">
        <f aca="true" t="shared" si="48" ref="I104:P104">SUM(I105)</f>
        <v>400000</v>
      </c>
      <c r="J104" s="97">
        <f t="shared" si="48"/>
        <v>1977.3</v>
      </c>
      <c r="K104" s="97">
        <f t="shared" si="48"/>
        <v>34500</v>
      </c>
      <c r="L104" s="97">
        <f t="shared" si="48"/>
        <v>0</v>
      </c>
      <c r="M104" s="97">
        <f t="shared" si="48"/>
        <v>45000</v>
      </c>
      <c r="N104" s="97">
        <f t="shared" si="48"/>
        <v>0</v>
      </c>
      <c r="O104" s="97">
        <f t="shared" si="48"/>
        <v>0</v>
      </c>
      <c r="P104" s="97">
        <f t="shared" si="48"/>
        <v>852577.3</v>
      </c>
    </row>
    <row r="105" spans="1:16" s="7" customFormat="1" ht="21">
      <c r="A105" s="49"/>
      <c r="B105" s="50"/>
      <c r="C105" s="49" t="s">
        <v>31</v>
      </c>
      <c r="D105" s="51">
        <v>0</v>
      </c>
      <c r="E105" s="51">
        <v>0</v>
      </c>
      <c r="F105" s="51">
        <v>0</v>
      </c>
      <c r="G105" s="51">
        <v>371100</v>
      </c>
      <c r="H105" s="51">
        <v>0</v>
      </c>
      <c r="I105" s="51">
        <v>400000</v>
      </c>
      <c r="J105" s="51">
        <v>1977.3</v>
      </c>
      <c r="K105" s="51">
        <v>34500</v>
      </c>
      <c r="L105" s="51">
        <v>0</v>
      </c>
      <c r="M105" s="51">
        <v>45000</v>
      </c>
      <c r="N105" s="51">
        <v>0</v>
      </c>
      <c r="O105" s="51">
        <v>0</v>
      </c>
      <c r="P105" s="52">
        <f>SUM(D105:O105)</f>
        <v>852577.3</v>
      </c>
    </row>
    <row r="106" spans="1:16" s="7" customFormat="1" ht="21">
      <c r="A106" s="111"/>
      <c r="B106" s="112" t="s">
        <v>168</v>
      </c>
      <c r="C106" s="111"/>
      <c r="D106" s="97">
        <f>SUM(D107)</f>
        <v>0</v>
      </c>
      <c r="E106" s="97">
        <f>SUM(E107)</f>
        <v>0</v>
      </c>
      <c r="F106" s="97">
        <f>SUM(F107)</f>
        <v>0</v>
      </c>
      <c r="G106" s="97">
        <f>SUM(G107)</f>
        <v>0</v>
      </c>
      <c r="H106" s="97">
        <f>SUM(H107)</f>
        <v>0</v>
      </c>
      <c r="I106" s="97">
        <f aca="true" t="shared" si="49" ref="I106:P106">SUM(I107)</f>
        <v>0</v>
      </c>
      <c r="J106" s="97">
        <f t="shared" si="49"/>
        <v>0</v>
      </c>
      <c r="K106" s="97">
        <f t="shared" si="49"/>
        <v>0</v>
      </c>
      <c r="L106" s="97">
        <f t="shared" si="49"/>
        <v>0</v>
      </c>
      <c r="M106" s="97">
        <f t="shared" si="49"/>
        <v>0</v>
      </c>
      <c r="N106" s="97">
        <f t="shared" si="49"/>
        <v>0</v>
      </c>
      <c r="O106" s="97">
        <f t="shared" si="49"/>
        <v>0</v>
      </c>
      <c r="P106" s="97">
        <f t="shared" si="49"/>
        <v>0</v>
      </c>
    </row>
    <row r="107" spans="1:16" s="7" customFormat="1" ht="21">
      <c r="A107" s="49"/>
      <c r="B107" s="50"/>
      <c r="C107" s="49" t="s">
        <v>178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2">
        <f>SUM(D107:O107)</f>
        <v>0</v>
      </c>
    </row>
    <row r="108" spans="1:16" s="7" customFormat="1" ht="21">
      <c r="A108" s="111"/>
      <c r="B108" s="112" t="s">
        <v>179</v>
      </c>
      <c r="C108" s="111"/>
      <c r="D108" s="97">
        <f>SUM(D109)</f>
        <v>0</v>
      </c>
      <c r="E108" s="97">
        <f>SUM(E109)</f>
        <v>0</v>
      </c>
      <c r="F108" s="97">
        <f>SUM(F109)</f>
        <v>0</v>
      </c>
      <c r="G108" s="97">
        <f>SUM(G109)</f>
        <v>0</v>
      </c>
      <c r="H108" s="97">
        <f>SUM(H109)</f>
        <v>0</v>
      </c>
      <c r="I108" s="97">
        <f aca="true" t="shared" si="50" ref="I108:P108">SUM(I109)</f>
        <v>0</v>
      </c>
      <c r="J108" s="97">
        <f t="shared" si="50"/>
        <v>0</v>
      </c>
      <c r="K108" s="97">
        <f t="shared" si="50"/>
        <v>0</v>
      </c>
      <c r="L108" s="97">
        <f t="shared" si="50"/>
        <v>0</v>
      </c>
      <c r="M108" s="97">
        <f t="shared" si="50"/>
        <v>0</v>
      </c>
      <c r="N108" s="97">
        <f t="shared" si="50"/>
        <v>0</v>
      </c>
      <c r="O108" s="97">
        <f t="shared" si="50"/>
        <v>0</v>
      </c>
      <c r="P108" s="97">
        <f t="shared" si="50"/>
        <v>0</v>
      </c>
    </row>
    <row r="109" spans="1:16" s="7" customFormat="1" ht="21">
      <c r="A109" s="49"/>
      <c r="B109" s="50"/>
      <c r="C109" s="49" t="s">
        <v>180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2">
        <f>SUM(D109:O109)</f>
        <v>0</v>
      </c>
    </row>
    <row r="110" spans="1:16" s="7" customFormat="1" ht="21">
      <c r="A110" s="111"/>
      <c r="B110" s="112" t="s">
        <v>181</v>
      </c>
      <c r="C110" s="111"/>
      <c r="D110" s="97">
        <f>SUM(D111)</f>
        <v>0</v>
      </c>
      <c r="E110" s="97">
        <f>SUM(E111)</f>
        <v>0</v>
      </c>
      <c r="F110" s="97">
        <f>SUM(F111)</f>
        <v>0</v>
      </c>
      <c r="G110" s="97">
        <f>SUM(G111)</f>
        <v>0</v>
      </c>
      <c r="H110" s="97">
        <f>SUM(H111)</f>
        <v>0</v>
      </c>
      <c r="I110" s="97">
        <f aca="true" t="shared" si="51" ref="I110:P110">SUM(I111)</f>
        <v>0</v>
      </c>
      <c r="J110" s="97">
        <f t="shared" si="51"/>
        <v>0</v>
      </c>
      <c r="K110" s="97">
        <f t="shared" si="51"/>
        <v>0</v>
      </c>
      <c r="L110" s="97">
        <f t="shared" si="51"/>
        <v>0</v>
      </c>
      <c r="M110" s="97">
        <f t="shared" si="51"/>
        <v>0</v>
      </c>
      <c r="N110" s="97">
        <f t="shared" si="51"/>
        <v>0</v>
      </c>
      <c r="O110" s="97">
        <f t="shared" si="51"/>
        <v>0</v>
      </c>
      <c r="P110" s="97">
        <f t="shared" si="51"/>
        <v>0</v>
      </c>
    </row>
    <row r="111" spans="1:16" s="7" customFormat="1" ht="21">
      <c r="A111" s="49"/>
      <c r="B111" s="50"/>
      <c r="C111" s="49" t="s">
        <v>34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2">
        <f>SUM(D111:O111)</f>
        <v>0</v>
      </c>
    </row>
    <row r="112" spans="1:16" s="7" customFormat="1" ht="21">
      <c r="A112" s="111"/>
      <c r="B112" s="112" t="s">
        <v>182</v>
      </c>
      <c r="C112" s="111"/>
      <c r="D112" s="97">
        <f>SUM(D113:D113)</f>
        <v>0</v>
      </c>
      <c r="E112" s="97">
        <f>SUM(E113:E113)</f>
        <v>0</v>
      </c>
      <c r="F112" s="97">
        <f>SUM(F113:F113)</f>
        <v>0</v>
      </c>
      <c r="G112" s="97">
        <f>SUM(G113:G113)</f>
        <v>1000</v>
      </c>
      <c r="H112" s="97">
        <f aca="true" t="shared" si="52" ref="H112:P112">SUM(H113:H113)</f>
        <v>0</v>
      </c>
      <c r="I112" s="97">
        <f t="shared" si="52"/>
        <v>0</v>
      </c>
      <c r="J112" s="97">
        <f t="shared" si="52"/>
        <v>0</v>
      </c>
      <c r="K112" s="97">
        <f t="shared" si="52"/>
        <v>0</v>
      </c>
      <c r="L112" s="97">
        <f t="shared" si="52"/>
        <v>0</v>
      </c>
      <c r="M112" s="97">
        <f t="shared" si="52"/>
        <v>0</v>
      </c>
      <c r="N112" s="97">
        <f t="shared" si="52"/>
        <v>0</v>
      </c>
      <c r="O112" s="97">
        <f t="shared" si="52"/>
        <v>0</v>
      </c>
      <c r="P112" s="97">
        <f t="shared" si="52"/>
        <v>1000</v>
      </c>
    </row>
    <row r="113" spans="1:16" s="7" customFormat="1" ht="21">
      <c r="A113" s="49"/>
      <c r="B113" s="50"/>
      <c r="C113" s="49" t="s">
        <v>30</v>
      </c>
      <c r="D113" s="51">
        <v>0</v>
      </c>
      <c r="E113" s="51">
        <v>0</v>
      </c>
      <c r="F113" s="51">
        <v>0</v>
      </c>
      <c r="G113" s="51">
        <v>1000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2">
        <f>SUM(D113:O113)</f>
        <v>1000</v>
      </c>
    </row>
    <row r="114" spans="1:16" s="7" customFormat="1" ht="21">
      <c r="A114" s="111"/>
      <c r="B114" s="112" t="s">
        <v>172</v>
      </c>
      <c r="C114" s="111"/>
      <c r="D114" s="97">
        <f aca="true" t="shared" si="53" ref="D114:G122">SUM(D115)</f>
        <v>0</v>
      </c>
      <c r="E114" s="97">
        <f t="shared" si="53"/>
        <v>0</v>
      </c>
      <c r="F114" s="97">
        <f t="shared" si="53"/>
        <v>333501.49</v>
      </c>
      <c r="G114" s="97">
        <f t="shared" si="53"/>
        <v>-300000</v>
      </c>
      <c r="H114" s="97">
        <f>SUM(H115)</f>
        <v>0</v>
      </c>
      <c r="I114" s="97">
        <f aca="true" t="shared" si="54" ref="I114:P122">SUM(I115)</f>
        <v>0</v>
      </c>
      <c r="J114" s="97">
        <f t="shared" si="54"/>
        <v>79150.04</v>
      </c>
      <c r="K114" s="97">
        <f t="shared" si="54"/>
        <v>0</v>
      </c>
      <c r="L114" s="97">
        <f t="shared" si="54"/>
        <v>0</v>
      </c>
      <c r="M114" s="97">
        <f t="shared" si="54"/>
        <v>24837.6</v>
      </c>
      <c r="N114" s="97">
        <f t="shared" si="54"/>
        <v>0</v>
      </c>
      <c r="O114" s="97">
        <f t="shared" si="54"/>
        <v>0</v>
      </c>
      <c r="P114" s="97">
        <f t="shared" si="54"/>
        <v>137489.12999999998</v>
      </c>
    </row>
    <row r="115" spans="1:16" s="7" customFormat="1" ht="42">
      <c r="A115" s="49"/>
      <c r="B115" s="50"/>
      <c r="C115" s="49" t="s">
        <v>183</v>
      </c>
      <c r="D115" s="51">
        <v>0</v>
      </c>
      <c r="E115" s="51">
        <v>0</v>
      </c>
      <c r="F115" s="51">
        <v>333501.49</v>
      </c>
      <c r="G115" s="51">
        <v>-300000</v>
      </c>
      <c r="H115" s="51">
        <v>0</v>
      </c>
      <c r="I115" s="51">
        <v>0</v>
      </c>
      <c r="J115" s="51">
        <v>79150.04</v>
      </c>
      <c r="K115" s="51">
        <v>0</v>
      </c>
      <c r="L115" s="51">
        <v>0</v>
      </c>
      <c r="M115" s="51">
        <v>24837.6</v>
      </c>
      <c r="N115" s="51">
        <v>0</v>
      </c>
      <c r="O115" s="51">
        <v>0</v>
      </c>
      <c r="P115" s="52">
        <f>SUM(D115:O115)</f>
        <v>137489.12999999998</v>
      </c>
    </row>
    <row r="116" spans="1:16" s="7" customFormat="1" ht="21">
      <c r="A116" s="111"/>
      <c r="B116" s="112" t="s">
        <v>188</v>
      </c>
      <c r="C116" s="111"/>
      <c r="D116" s="97">
        <f t="shared" si="53"/>
        <v>0</v>
      </c>
      <c r="E116" s="97">
        <f t="shared" si="53"/>
        <v>0</v>
      </c>
      <c r="F116" s="97">
        <f t="shared" si="53"/>
        <v>0</v>
      </c>
      <c r="G116" s="97">
        <f t="shared" si="53"/>
        <v>0</v>
      </c>
      <c r="H116" s="97">
        <f>SUM(H117)</f>
        <v>0</v>
      </c>
      <c r="I116" s="97">
        <f t="shared" si="54"/>
        <v>0</v>
      </c>
      <c r="J116" s="97">
        <f t="shared" si="54"/>
        <v>0</v>
      </c>
      <c r="K116" s="97">
        <f t="shared" si="54"/>
        <v>0</v>
      </c>
      <c r="L116" s="97">
        <f t="shared" si="54"/>
        <v>0</v>
      </c>
      <c r="M116" s="97">
        <f t="shared" si="54"/>
        <v>0</v>
      </c>
      <c r="N116" s="97">
        <f t="shared" si="54"/>
        <v>425187</v>
      </c>
      <c r="O116" s="97">
        <f t="shared" si="54"/>
        <v>0</v>
      </c>
      <c r="P116" s="97">
        <f t="shared" si="54"/>
        <v>425187</v>
      </c>
    </row>
    <row r="117" spans="1:16" s="7" customFormat="1" ht="21">
      <c r="A117" s="59"/>
      <c r="B117" s="60"/>
      <c r="C117" s="59" t="s">
        <v>189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425187</v>
      </c>
      <c r="O117" s="51">
        <v>0</v>
      </c>
      <c r="P117" s="52">
        <f>SUM(D117:O117)</f>
        <v>425187</v>
      </c>
    </row>
    <row r="118" spans="1:16" s="7" customFormat="1" ht="21">
      <c r="A118" s="111"/>
      <c r="B118" s="112" t="s">
        <v>190</v>
      </c>
      <c r="C118" s="111"/>
      <c r="D118" s="97">
        <f t="shared" si="53"/>
        <v>0</v>
      </c>
      <c r="E118" s="97">
        <f t="shared" si="53"/>
        <v>0</v>
      </c>
      <c r="F118" s="97">
        <f t="shared" si="53"/>
        <v>271035</v>
      </c>
      <c r="G118" s="97">
        <f t="shared" si="53"/>
        <v>0</v>
      </c>
      <c r="H118" s="97">
        <f>SUM(H119)</f>
        <v>0</v>
      </c>
      <c r="I118" s="97">
        <f t="shared" si="54"/>
        <v>0</v>
      </c>
      <c r="J118" s="97">
        <f t="shared" si="54"/>
        <v>0</v>
      </c>
      <c r="K118" s="97">
        <f t="shared" si="54"/>
        <v>0</v>
      </c>
      <c r="L118" s="97">
        <f t="shared" si="54"/>
        <v>632415</v>
      </c>
      <c r="M118" s="97">
        <f t="shared" si="54"/>
        <v>0</v>
      </c>
      <c r="N118" s="97">
        <f t="shared" si="54"/>
        <v>0</v>
      </c>
      <c r="O118" s="97">
        <f t="shared" si="54"/>
        <v>0</v>
      </c>
      <c r="P118" s="97">
        <f t="shared" si="54"/>
        <v>903450</v>
      </c>
    </row>
    <row r="119" spans="1:16" s="7" customFormat="1" ht="21">
      <c r="A119" s="59"/>
      <c r="B119" s="60"/>
      <c r="C119" s="59" t="s">
        <v>191</v>
      </c>
      <c r="D119" s="51">
        <v>0</v>
      </c>
      <c r="E119" s="51">
        <v>0</v>
      </c>
      <c r="F119" s="51">
        <v>271035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632415</v>
      </c>
      <c r="M119" s="51">
        <v>0</v>
      </c>
      <c r="N119" s="51">
        <v>0</v>
      </c>
      <c r="O119" s="51">
        <v>0</v>
      </c>
      <c r="P119" s="52">
        <f>SUM(D119:O119)</f>
        <v>903450</v>
      </c>
    </row>
    <row r="120" spans="1:16" s="7" customFormat="1" ht="21">
      <c r="A120" s="111"/>
      <c r="B120" s="112" t="s">
        <v>194</v>
      </c>
      <c r="C120" s="111"/>
      <c r="D120" s="97">
        <f t="shared" si="53"/>
        <v>0</v>
      </c>
      <c r="E120" s="97">
        <f t="shared" si="53"/>
        <v>0</v>
      </c>
      <c r="F120" s="97">
        <f t="shared" si="53"/>
        <v>0</v>
      </c>
      <c r="G120" s="97">
        <f t="shared" si="53"/>
        <v>0</v>
      </c>
      <c r="H120" s="97">
        <f>SUM(H121)</f>
        <v>0</v>
      </c>
      <c r="I120" s="97">
        <f t="shared" si="54"/>
        <v>0</v>
      </c>
      <c r="J120" s="97">
        <f t="shared" si="54"/>
        <v>0</v>
      </c>
      <c r="K120" s="97">
        <f t="shared" si="54"/>
        <v>3800</v>
      </c>
      <c r="L120" s="97">
        <f t="shared" si="54"/>
        <v>0</v>
      </c>
      <c r="M120" s="97">
        <f t="shared" si="54"/>
        <v>0</v>
      </c>
      <c r="N120" s="97">
        <f t="shared" si="54"/>
        <v>0</v>
      </c>
      <c r="O120" s="97">
        <f t="shared" si="54"/>
        <v>0</v>
      </c>
      <c r="P120" s="97">
        <f t="shared" si="54"/>
        <v>3800</v>
      </c>
    </row>
    <row r="121" spans="1:16" s="7" customFormat="1" ht="21">
      <c r="A121" s="59"/>
      <c r="B121" s="60"/>
      <c r="C121" s="59" t="s">
        <v>196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3800</v>
      </c>
      <c r="L121" s="51">
        <v>0</v>
      </c>
      <c r="M121" s="51">
        <v>0</v>
      </c>
      <c r="N121" s="51">
        <v>0</v>
      </c>
      <c r="O121" s="51">
        <v>0</v>
      </c>
      <c r="P121" s="52">
        <f>SUM(D121:O121)</f>
        <v>3800</v>
      </c>
    </row>
    <row r="122" spans="1:16" s="7" customFormat="1" ht="21">
      <c r="A122" s="111"/>
      <c r="B122" s="112" t="s">
        <v>63</v>
      </c>
      <c r="C122" s="111"/>
      <c r="D122" s="97">
        <f t="shared" si="53"/>
        <v>0</v>
      </c>
      <c r="E122" s="97">
        <f t="shared" si="53"/>
        <v>0</v>
      </c>
      <c r="F122" s="97">
        <f t="shared" si="53"/>
        <v>0</v>
      </c>
      <c r="G122" s="97">
        <f t="shared" si="53"/>
        <v>0</v>
      </c>
      <c r="H122" s="97">
        <f>SUM(H123)</f>
        <v>0</v>
      </c>
      <c r="I122" s="97">
        <f t="shared" si="54"/>
        <v>0</v>
      </c>
      <c r="J122" s="97">
        <f t="shared" si="54"/>
        <v>0</v>
      </c>
      <c r="K122" s="97">
        <f t="shared" si="54"/>
        <v>8000</v>
      </c>
      <c r="L122" s="97">
        <f t="shared" si="54"/>
        <v>0</v>
      </c>
      <c r="M122" s="97">
        <f t="shared" si="54"/>
        <v>0</v>
      </c>
      <c r="N122" s="97">
        <f t="shared" si="54"/>
        <v>0</v>
      </c>
      <c r="O122" s="97">
        <f t="shared" si="54"/>
        <v>0</v>
      </c>
      <c r="P122" s="97">
        <f t="shared" si="54"/>
        <v>8000</v>
      </c>
    </row>
    <row r="123" spans="1:16" s="7" customFormat="1" ht="21">
      <c r="A123" s="59"/>
      <c r="B123" s="60"/>
      <c r="C123" s="59" t="s">
        <v>605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8000</v>
      </c>
      <c r="L123" s="51">
        <v>0</v>
      </c>
      <c r="M123" s="51">
        <v>0</v>
      </c>
      <c r="N123" s="51">
        <v>0</v>
      </c>
      <c r="O123" s="51">
        <v>0</v>
      </c>
      <c r="P123" s="52">
        <f>SUM(D123:O123)</f>
        <v>8000</v>
      </c>
    </row>
    <row r="124" spans="1:63" s="3" customFormat="1" ht="21">
      <c r="A124" s="176" t="s">
        <v>184</v>
      </c>
      <c r="B124" s="177"/>
      <c r="C124" s="178"/>
      <c r="D124" s="68">
        <f aca="true" t="shared" si="55" ref="D124:P124">SUM(D5+D57)</f>
        <v>329665.85</v>
      </c>
      <c r="E124" s="68">
        <f t="shared" si="55"/>
        <v>8563619.190000001</v>
      </c>
      <c r="F124" s="68">
        <f t="shared" si="55"/>
        <v>2396284.49</v>
      </c>
      <c r="G124" s="68">
        <f t="shared" si="55"/>
        <v>1619140</v>
      </c>
      <c r="H124" s="68">
        <f>SUM(H5+H57)</f>
        <v>1138094</v>
      </c>
      <c r="I124" s="68">
        <f>SUM(I5+I57)</f>
        <v>3934126</v>
      </c>
      <c r="J124" s="68">
        <f>SUM(J5+J57)</f>
        <v>2539510.78</v>
      </c>
      <c r="K124" s="68">
        <f t="shared" si="55"/>
        <v>1109900</v>
      </c>
      <c r="L124" s="68">
        <f t="shared" si="55"/>
        <v>1007685</v>
      </c>
      <c r="M124" s="68">
        <f t="shared" si="55"/>
        <v>21215025.1</v>
      </c>
      <c r="N124" s="68">
        <f t="shared" si="55"/>
        <v>1122612</v>
      </c>
      <c r="O124" s="68">
        <f t="shared" si="55"/>
        <v>189100</v>
      </c>
      <c r="P124" s="68">
        <f t="shared" si="55"/>
        <v>45164762.41</v>
      </c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</row>
    <row r="125" spans="2:63" s="70" customFormat="1" ht="18">
      <c r="B125" s="71"/>
      <c r="P125" s="72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</row>
    <row r="126" spans="2:63" s="70" customFormat="1" ht="18">
      <c r="B126" s="71"/>
      <c r="P126" s="72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</row>
    <row r="127" spans="1:16" ht="18">
      <c r="A127" s="15" t="s">
        <v>185</v>
      </c>
      <c r="B127" s="33"/>
      <c r="C127" s="15" t="s">
        <v>185</v>
      </c>
      <c r="O127" s="4"/>
      <c r="P127" s="5"/>
    </row>
  </sheetData>
  <sheetProtection/>
  <mergeCells count="5">
    <mergeCell ref="A1:O1"/>
    <mergeCell ref="A2:O2"/>
    <mergeCell ref="A3:O3"/>
    <mergeCell ref="A4:C4"/>
    <mergeCell ref="A124:C124"/>
  </mergeCells>
  <printOptions/>
  <pageMargins left="0.35433070866141736" right="0.1968503937007874" top="0.5118110236220472" bottom="0.35433070866141736" header="0.31496062992125984" footer="0.31496062992125984"/>
  <pageSetup horizontalDpi="600" verticalDpi="600" orientation="landscape" paperSize="9" scale="60" r:id="rId1"/>
  <rowBreaks count="3" manualBreakCount="3">
    <brk id="42" max="15" man="1"/>
    <brk id="80" max="15" man="1"/>
    <brk id="11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2"/>
  <sheetViews>
    <sheetView zoomScalePageLayoutView="0" workbookViewId="0" topLeftCell="A11">
      <selection activeCell="C11" sqref="C11"/>
    </sheetView>
  </sheetViews>
  <sheetFormatPr defaultColWidth="6.8515625" defaultRowHeight="12.75"/>
  <cols>
    <col min="1" max="1" width="4.7109375" style="4" customWidth="1"/>
    <col min="2" max="2" width="4.7109375" style="115" customWidth="1"/>
    <col min="3" max="3" width="59.00390625" style="4" customWidth="1"/>
    <col min="4" max="7" width="14.57421875" style="4" customWidth="1"/>
    <col min="8" max="8" width="18.00390625" style="5" customWidth="1"/>
    <col min="9" max="9" width="6.8515625" style="4" customWidth="1"/>
    <col min="10" max="11" width="6.57421875" style="4" customWidth="1"/>
    <col min="12" max="16384" width="6.8515625" style="4" customWidth="1"/>
  </cols>
  <sheetData>
    <row r="1" spans="1:8" s="1" customFormat="1" ht="23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s="1" customFormat="1" ht="23.25">
      <c r="A2" s="172" t="s">
        <v>42</v>
      </c>
      <c r="B2" s="172"/>
      <c r="C2" s="172"/>
      <c r="D2" s="172"/>
      <c r="E2" s="172"/>
      <c r="F2" s="172"/>
      <c r="G2" s="172"/>
      <c r="H2" s="172"/>
    </row>
    <row r="3" spans="1:8" s="1" customFormat="1" ht="23.25">
      <c r="A3" s="179" t="s">
        <v>803</v>
      </c>
      <c r="B3" s="179"/>
      <c r="C3" s="179"/>
      <c r="D3" s="179"/>
      <c r="E3" s="179"/>
      <c r="F3" s="179"/>
      <c r="G3" s="179"/>
      <c r="H3" s="179"/>
    </row>
    <row r="4" spans="1:8" s="100" customFormat="1" ht="21">
      <c r="A4" s="180" t="s">
        <v>1</v>
      </c>
      <c r="B4" s="181"/>
      <c r="C4" s="182"/>
      <c r="D4" s="186" t="s">
        <v>603</v>
      </c>
      <c r="E4" s="186"/>
      <c r="F4" s="186"/>
      <c r="G4" s="187"/>
      <c r="H4" s="99" t="s">
        <v>209</v>
      </c>
    </row>
    <row r="5" spans="1:8" s="2" customFormat="1" ht="21">
      <c r="A5" s="183"/>
      <c r="B5" s="184"/>
      <c r="C5" s="185"/>
      <c r="D5" s="45" t="s">
        <v>197</v>
      </c>
      <c r="E5" s="45" t="s">
        <v>198</v>
      </c>
      <c r="F5" s="45" t="s">
        <v>199</v>
      </c>
      <c r="G5" s="45" t="s">
        <v>200</v>
      </c>
      <c r="H5" s="101" t="s">
        <v>210</v>
      </c>
    </row>
    <row r="6" spans="1:8" s="6" customFormat="1" ht="21">
      <c r="A6" s="102" t="s">
        <v>10</v>
      </c>
      <c r="B6" s="102"/>
      <c r="C6" s="102"/>
      <c r="D6" s="103">
        <f>SUM(D7+D9+D11+D13+D15+D17+D19+D21+D23+D25+D28+D30+D32+D34+D36+D38+D40+D42+D44+D46+D48+D50+D52)</f>
        <v>291500</v>
      </c>
      <c r="E6" s="103">
        <f>SUM(E7+E9+E11+E13+E15+E17+E19+E21+E23+E25+E28+E30+E32+E34+E36+E38+E40+E42+E44+E46+E48+E50+E52)</f>
        <v>52100</v>
      </c>
      <c r="F6" s="103">
        <f>SUM(F7+F9+F11+F13+F15+F17+F19+F21+F23+F25+F28+F30+F32+F34+F36+F38+F40+F42+F44+F46+F48+F50+F52)</f>
        <v>19698</v>
      </c>
      <c r="G6" s="103">
        <f>SUM(G7+G9+G11+G13+G15+G17+G19+G21+G23+G25+G28+G30+G32+G34+G36+G38+G40+G42+G44+G46+G48+G50+G52)</f>
        <v>324620</v>
      </c>
      <c r="H6" s="103">
        <f>SUM(H7+H9+H11+H13+H15+H17+H19+H21+H23+H25+H28+H30+H32+H34+H36+H38+H40+H42+H44+H46+H48+H50+H52)</f>
        <v>687918</v>
      </c>
    </row>
    <row r="7" spans="1:8" s="48" customFormat="1" ht="21">
      <c r="A7" s="46"/>
      <c r="B7" s="104" t="s">
        <v>48</v>
      </c>
      <c r="C7" s="46"/>
      <c r="D7" s="47">
        <f>SUM(D8)</f>
        <v>0</v>
      </c>
      <c r="E7" s="47">
        <f>SUM(E8)</f>
        <v>0</v>
      </c>
      <c r="F7" s="47">
        <f>SUM(F8)</f>
        <v>0</v>
      </c>
      <c r="G7" s="47">
        <f>SUM(G8)</f>
        <v>0</v>
      </c>
      <c r="H7" s="47">
        <f>SUM(H8)</f>
        <v>0</v>
      </c>
    </row>
    <row r="8" spans="1:8" s="7" customFormat="1" ht="21">
      <c r="A8" s="49"/>
      <c r="B8" s="50"/>
      <c r="C8" s="49" t="s">
        <v>13</v>
      </c>
      <c r="D8" s="51">
        <v>0</v>
      </c>
      <c r="E8" s="51">
        <v>0</v>
      </c>
      <c r="F8" s="51">
        <v>0</v>
      </c>
      <c r="G8" s="51">
        <v>0</v>
      </c>
      <c r="H8" s="52">
        <f>SUM(D8:G8)</f>
        <v>0</v>
      </c>
    </row>
    <row r="9" spans="1:8" s="53" customFormat="1" ht="21">
      <c r="A9" s="105"/>
      <c r="B9" s="106" t="s">
        <v>46</v>
      </c>
      <c r="C9" s="105"/>
      <c r="D9" s="107">
        <f>SUM(D10:D10)</f>
        <v>0</v>
      </c>
      <c r="E9" s="107">
        <f>SUM(E10:E10)</f>
        <v>0</v>
      </c>
      <c r="F9" s="107">
        <f>SUM(F10:F10)</f>
        <v>0</v>
      </c>
      <c r="G9" s="107">
        <f>SUM(G10:G10)</f>
        <v>0</v>
      </c>
      <c r="H9" s="107">
        <f>SUM(H10:H10)</f>
        <v>0</v>
      </c>
    </row>
    <row r="10" spans="1:8" s="7" customFormat="1" ht="21">
      <c r="A10" s="49"/>
      <c r="B10" s="50"/>
      <c r="C10" s="49" t="s">
        <v>161</v>
      </c>
      <c r="D10" s="51">
        <v>0</v>
      </c>
      <c r="E10" s="51">
        <v>0</v>
      </c>
      <c r="F10" s="51">
        <v>0</v>
      </c>
      <c r="G10" s="51">
        <v>0</v>
      </c>
      <c r="H10" s="52">
        <f>SUM(D10:G10)</f>
        <v>0</v>
      </c>
    </row>
    <row r="11" spans="1:8" s="53" customFormat="1" ht="21">
      <c r="A11" s="105"/>
      <c r="B11" s="104" t="s">
        <v>63</v>
      </c>
      <c r="C11" s="105"/>
      <c r="D11" s="107">
        <f>SUM(D12)</f>
        <v>0</v>
      </c>
      <c r="E11" s="107">
        <f>SUM(E12)</f>
        <v>0</v>
      </c>
      <c r="F11" s="107">
        <f>SUM(F12)</f>
        <v>0</v>
      </c>
      <c r="G11" s="107">
        <f>SUM(G12)</f>
        <v>0</v>
      </c>
      <c r="H11" s="107">
        <f>SUM(H12)</f>
        <v>0</v>
      </c>
    </row>
    <row r="12" spans="1:8" s="7" customFormat="1" ht="21">
      <c r="A12" s="50"/>
      <c r="B12" s="50"/>
      <c r="C12" s="50" t="s">
        <v>62</v>
      </c>
      <c r="D12" s="51">
        <v>0</v>
      </c>
      <c r="E12" s="51">
        <v>0</v>
      </c>
      <c r="F12" s="51">
        <v>0</v>
      </c>
      <c r="G12" s="51">
        <v>0</v>
      </c>
      <c r="H12" s="52">
        <f>SUM(D12:G12)</f>
        <v>0</v>
      </c>
    </row>
    <row r="13" spans="1:8" s="53" customFormat="1" ht="21">
      <c r="A13" s="104"/>
      <c r="B13" s="104" t="s">
        <v>50</v>
      </c>
      <c r="C13" s="104"/>
      <c r="D13" s="107">
        <f>SUM(D14)</f>
        <v>0</v>
      </c>
      <c r="E13" s="107">
        <f>SUM(E14)</f>
        <v>0</v>
      </c>
      <c r="F13" s="107">
        <f>SUM(F14)</f>
        <v>0</v>
      </c>
      <c r="G13" s="107">
        <f>SUM(G14)</f>
        <v>0</v>
      </c>
      <c r="H13" s="107">
        <f>SUM(H14)</f>
        <v>0</v>
      </c>
    </row>
    <row r="14" spans="1:8" s="7" customFormat="1" ht="21">
      <c r="A14" s="50"/>
      <c r="B14" s="50"/>
      <c r="C14" s="50" t="s">
        <v>60</v>
      </c>
      <c r="D14" s="51">
        <v>0</v>
      </c>
      <c r="E14" s="51">
        <v>0</v>
      </c>
      <c r="F14" s="51">
        <v>0</v>
      </c>
      <c r="G14" s="51">
        <v>0</v>
      </c>
      <c r="H14" s="52">
        <f>SUM(D14:G14)</f>
        <v>0</v>
      </c>
    </row>
    <row r="15" spans="1:8" s="53" customFormat="1" ht="21">
      <c r="A15" s="104"/>
      <c r="B15" s="104" t="s">
        <v>45</v>
      </c>
      <c r="C15" s="104"/>
      <c r="D15" s="107">
        <f>SUM(D16)</f>
        <v>97500</v>
      </c>
      <c r="E15" s="107">
        <f>SUM(E16)</f>
        <v>0</v>
      </c>
      <c r="F15" s="107">
        <f>SUM(F16)</f>
        <v>0</v>
      </c>
      <c r="G15" s="107">
        <f>SUM(G16)</f>
        <v>0</v>
      </c>
      <c r="H15" s="107">
        <f>SUM(H16)</f>
        <v>97500</v>
      </c>
    </row>
    <row r="16" spans="1:8" s="7" customFormat="1" ht="21">
      <c r="A16" s="49"/>
      <c r="B16" s="50"/>
      <c r="C16" s="49" t="s">
        <v>12</v>
      </c>
      <c r="D16" s="51">
        <v>97500</v>
      </c>
      <c r="E16" s="51">
        <v>0</v>
      </c>
      <c r="F16" s="51">
        <v>0</v>
      </c>
      <c r="G16" s="51">
        <v>0</v>
      </c>
      <c r="H16" s="52">
        <f>SUM(D16:G16)</f>
        <v>97500</v>
      </c>
    </row>
    <row r="17" spans="1:8" s="53" customFormat="1" ht="21">
      <c r="A17" s="105"/>
      <c r="B17" s="104" t="s">
        <v>59</v>
      </c>
      <c r="C17" s="105"/>
      <c r="D17" s="107">
        <f>SUM(D18)</f>
        <v>0</v>
      </c>
      <c r="E17" s="107">
        <f>SUM(E18)</f>
        <v>0</v>
      </c>
      <c r="F17" s="107">
        <f>SUM(F18)</f>
        <v>0</v>
      </c>
      <c r="G17" s="107">
        <f>SUM(G18)</f>
        <v>0</v>
      </c>
      <c r="H17" s="107">
        <f>SUM(H18)</f>
        <v>0</v>
      </c>
    </row>
    <row r="18" spans="1:8" s="7" customFormat="1" ht="21">
      <c r="A18" s="50"/>
      <c r="B18" s="50"/>
      <c r="C18" s="50" t="s">
        <v>58</v>
      </c>
      <c r="D18" s="51">
        <v>0</v>
      </c>
      <c r="E18" s="51">
        <v>0</v>
      </c>
      <c r="F18" s="51">
        <v>0</v>
      </c>
      <c r="G18" s="51">
        <v>0</v>
      </c>
      <c r="H18" s="52">
        <f>SUM(D18:G18)</f>
        <v>0</v>
      </c>
    </row>
    <row r="19" spans="1:8" s="53" customFormat="1" ht="21">
      <c r="A19" s="104"/>
      <c r="B19" s="104" t="s">
        <v>49</v>
      </c>
      <c r="C19" s="104"/>
      <c r="D19" s="107">
        <f>SUM(D20)</f>
        <v>0</v>
      </c>
      <c r="E19" s="107">
        <f>SUM(E20)</f>
        <v>0</v>
      </c>
      <c r="F19" s="107">
        <f>SUM(F20)</f>
        <v>0</v>
      </c>
      <c r="G19" s="107">
        <f>SUM(G20)</f>
        <v>0</v>
      </c>
      <c r="H19" s="107">
        <f>SUM(H20)</f>
        <v>0</v>
      </c>
    </row>
    <row r="20" spans="1:8" s="7" customFormat="1" ht="21">
      <c r="A20" s="49"/>
      <c r="B20" s="50"/>
      <c r="C20" s="49" t="s">
        <v>16</v>
      </c>
      <c r="D20" s="51">
        <v>0</v>
      </c>
      <c r="E20" s="51">
        <v>0</v>
      </c>
      <c r="F20" s="51">
        <v>0</v>
      </c>
      <c r="G20" s="51">
        <v>0</v>
      </c>
      <c r="H20" s="52">
        <f>SUM(D20:G20)</f>
        <v>0</v>
      </c>
    </row>
    <row r="21" spans="1:8" s="53" customFormat="1" ht="21">
      <c r="A21" s="105"/>
      <c r="B21" s="104" t="s">
        <v>47</v>
      </c>
      <c r="C21" s="105"/>
      <c r="D21" s="107">
        <f>SUM(D22:D22)</f>
        <v>0</v>
      </c>
      <c r="E21" s="107">
        <f>SUM(E22:E22)</f>
        <v>0</v>
      </c>
      <c r="F21" s="107">
        <f>SUM(F22:F22)</f>
        <v>0</v>
      </c>
      <c r="G21" s="107">
        <f>SUM(G22:G22)</f>
        <v>0</v>
      </c>
      <c r="H21" s="107">
        <f>SUM(H22:H22)</f>
        <v>0</v>
      </c>
    </row>
    <row r="22" spans="1:8" s="7" customFormat="1" ht="21">
      <c r="A22" s="49"/>
      <c r="B22" s="50"/>
      <c r="C22" s="49" t="s">
        <v>53</v>
      </c>
      <c r="D22" s="51">
        <v>0</v>
      </c>
      <c r="E22" s="51">
        <v>0</v>
      </c>
      <c r="F22" s="51">
        <v>0</v>
      </c>
      <c r="G22" s="51">
        <v>0</v>
      </c>
      <c r="H22" s="52">
        <f>SUM(D22:G22)</f>
        <v>0</v>
      </c>
    </row>
    <row r="23" spans="1:8" s="53" customFormat="1" ht="21">
      <c r="A23" s="105"/>
      <c r="B23" s="104" t="s">
        <v>67</v>
      </c>
      <c r="C23" s="105"/>
      <c r="D23" s="107">
        <f>SUM(D24)</f>
        <v>0</v>
      </c>
      <c r="E23" s="107">
        <f>SUM(E24)</f>
        <v>0</v>
      </c>
      <c r="F23" s="107">
        <f>SUM(F24)</f>
        <v>0</v>
      </c>
      <c r="G23" s="107">
        <f>SUM(G24)</f>
        <v>0</v>
      </c>
      <c r="H23" s="107">
        <f>SUM(H24)</f>
        <v>0</v>
      </c>
    </row>
    <row r="24" spans="1:11" s="7" customFormat="1" ht="21">
      <c r="A24" s="50"/>
      <c r="B24" s="50"/>
      <c r="C24" s="50" t="s">
        <v>162</v>
      </c>
      <c r="D24" s="51">
        <v>0</v>
      </c>
      <c r="E24" s="51">
        <v>0</v>
      </c>
      <c r="F24" s="51">
        <v>0</v>
      </c>
      <c r="G24" s="51">
        <v>0</v>
      </c>
      <c r="H24" s="52">
        <f>SUM(D24:G24)</f>
        <v>0</v>
      </c>
      <c r="J24" s="54"/>
      <c r="K24" s="55"/>
    </row>
    <row r="25" spans="1:11" s="53" customFormat="1" ht="21">
      <c r="A25" s="104"/>
      <c r="B25" s="104" t="s">
        <v>11</v>
      </c>
      <c r="C25" s="104"/>
      <c r="D25" s="107">
        <f>SUM(D26:D27)</f>
        <v>0</v>
      </c>
      <c r="E25" s="107">
        <f>SUM(E26:E27)</f>
        <v>-3500000</v>
      </c>
      <c r="F25" s="107">
        <f>SUM(F26:F27)</f>
        <v>0</v>
      </c>
      <c r="G25" s="107">
        <f>SUM(G26:G27)</f>
        <v>0</v>
      </c>
      <c r="H25" s="107">
        <f>SUM(H26:H27)</f>
        <v>-3500000</v>
      </c>
      <c r="J25" s="56"/>
      <c r="K25" s="57"/>
    </row>
    <row r="26" spans="1:11" s="58" customFormat="1" ht="21">
      <c r="A26" s="49"/>
      <c r="B26" s="50"/>
      <c r="C26" s="49" t="s">
        <v>20</v>
      </c>
      <c r="D26" s="51">
        <v>0</v>
      </c>
      <c r="E26" s="51">
        <v>0</v>
      </c>
      <c r="F26" s="51">
        <v>0</v>
      </c>
      <c r="G26" s="51">
        <v>0</v>
      </c>
      <c r="H26" s="52">
        <f>SUM(D26:G26)</f>
        <v>0</v>
      </c>
      <c r="I26" s="7"/>
      <c r="J26" s="7"/>
      <c r="K26" s="7"/>
    </row>
    <row r="27" spans="1:8" s="7" customFormat="1" ht="21">
      <c r="A27" s="49"/>
      <c r="B27" s="50"/>
      <c r="C27" s="49" t="s">
        <v>160</v>
      </c>
      <c r="D27" s="51">
        <v>0</v>
      </c>
      <c r="E27" s="51">
        <v>-3500000</v>
      </c>
      <c r="F27" s="51">
        <v>0</v>
      </c>
      <c r="G27" s="51">
        <v>0</v>
      </c>
      <c r="H27" s="52">
        <f>SUM(D27:G27)</f>
        <v>-3500000</v>
      </c>
    </row>
    <row r="28" spans="1:8" s="53" customFormat="1" ht="21">
      <c r="A28" s="105"/>
      <c r="B28" s="104" t="s">
        <v>7</v>
      </c>
      <c r="C28" s="105"/>
      <c r="D28" s="107">
        <f>SUM(D29)</f>
        <v>0</v>
      </c>
      <c r="E28" s="107">
        <f>SUM(E29)</f>
        <v>1050100</v>
      </c>
      <c r="F28" s="107">
        <f>SUM(F29)</f>
        <v>10000</v>
      </c>
      <c r="G28" s="107">
        <f>SUM(G29)</f>
        <v>80750</v>
      </c>
      <c r="H28" s="107">
        <f>SUM(H29)</f>
        <v>1140850</v>
      </c>
    </row>
    <row r="29" spans="1:8" s="7" customFormat="1" ht="21">
      <c r="A29" s="49"/>
      <c r="B29" s="50"/>
      <c r="C29" s="49" t="s">
        <v>19</v>
      </c>
      <c r="D29" s="51">
        <v>0</v>
      </c>
      <c r="E29" s="51">
        <v>1050100</v>
      </c>
      <c r="F29" s="51">
        <v>10000</v>
      </c>
      <c r="G29" s="51">
        <v>80750</v>
      </c>
      <c r="H29" s="52">
        <f>SUM(D29:G29)</f>
        <v>1140850</v>
      </c>
    </row>
    <row r="30" spans="1:8" s="53" customFormat="1" ht="21">
      <c r="A30" s="105"/>
      <c r="B30" s="104" t="s">
        <v>3</v>
      </c>
      <c r="C30" s="105"/>
      <c r="D30" s="107">
        <f>SUM(D31)</f>
        <v>94000</v>
      </c>
      <c r="E30" s="107">
        <f>SUM(E31)</f>
        <v>2502000</v>
      </c>
      <c r="F30" s="107">
        <f>SUM(F31)</f>
        <v>8500</v>
      </c>
      <c r="G30" s="107">
        <f>SUM(G31)</f>
        <v>243870</v>
      </c>
      <c r="H30" s="107">
        <f>SUM(H31)</f>
        <v>2848370</v>
      </c>
    </row>
    <row r="31" spans="1:11" s="7" customFormat="1" ht="21">
      <c r="A31" s="49"/>
      <c r="B31" s="50"/>
      <c r="C31" s="49" t="s">
        <v>17</v>
      </c>
      <c r="D31" s="51">
        <v>94000</v>
      </c>
      <c r="E31" s="51">
        <v>2502000</v>
      </c>
      <c r="F31" s="51">
        <v>8500</v>
      </c>
      <c r="G31" s="51">
        <v>243870</v>
      </c>
      <c r="H31" s="52">
        <f>SUM(D31:G31)</f>
        <v>2848370</v>
      </c>
      <c r="J31" s="54"/>
      <c r="K31" s="55"/>
    </row>
    <row r="32" spans="1:11" s="53" customFormat="1" ht="21">
      <c r="A32" s="105"/>
      <c r="B32" s="104" t="s">
        <v>15</v>
      </c>
      <c r="C32" s="105"/>
      <c r="D32" s="107">
        <f>SUM(D33:D33)</f>
        <v>0</v>
      </c>
      <c r="E32" s="107">
        <f>SUM(E33:E33)</f>
        <v>0</v>
      </c>
      <c r="F32" s="107">
        <f>SUM(F33:F33)</f>
        <v>0</v>
      </c>
      <c r="G32" s="107">
        <f>SUM(G33:G33)</f>
        <v>0</v>
      </c>
      <c r="H32" s="107">
        <f>SUM(H33:H33)</f>
        <v>0</v>
      </c>
      <c r="J32" s="56"/>
      <c r="K32" s="57"/>
    </row>
    <row r="33" spans="1:8" s="7" customFormat="1" ht="21">
      <c r="A33" s="50"/>
      <c r="B33" s="50"/>
      <c r="C33" s="50" t="s">
        <v>57</v>
      </c>
      <c r="D33" s="51">
        <v>0</v>
      </c>
      <c r="E33" s="51">
        <v>0</v>
      </c>
      <c r="F33" s="51">
        <v>0</v>
      </c>
      <c r="G33" s="51">
        <v>0</v>
      </c>
      <c r="H33" s="52">
        <f>SUM(D33:G33)</f>
        <v>0</v>
      </c>
    </row>
    <row r="34" spans="1:8" s="53" customFormat="1" ht="21">
      <c r="A34" s="104"/>
      <c r="B34" s="104" t="s">
        <v>6</v>
      </c>
      <c r="C34" s="104"/>
      <c r="D34" s="107">
        <f>SUM(D35)</f>
        <v>0</v>
      </c>
      <c r="E34" s="107">
        <f>SUM(E35)</f>
        <v>0</v>
      </c>
      <c r="F34" s="107">
        <f>SUM(F35)</f>
        <v>0</v>
      </c>
      <c r="G34" s="107">
        <f>SUM(G35)</f>
        <v>0</v>
      </c>
      <c r="H34" s="107">
        <f>SUM(H35)</f>
        <v>0</v>
      </c>
    </row>
    <row r="35" spans="1:11" s="7" customFormat="1" ht="21">
      <c r="A35" s="49"/>
      <c r="B35" s="50"/>
      <c r="C35" s="49" t="s">
        <v>14</v>
      </c>
      <c r="D35" s="51">
        <v>0</v>
      </c>
      <c r="E35" s="51">
        <v>0</v>
      </c>
      <c r="F35" s="51">
        <v>0</v>
      </c>
      <c r="G35" s="51">
        <v>0</v>
      </c>
      <c r="H35" s="52">
        <f>SUM(D35:G35)</f>
        <v>0</v>
      </c>
      <c r="J35" s="54"/>
      <c r="K35" s="55"/>
    </row>
    <row r="36" spans="1:11" s="53" customFormat="1" ht="21">
      <c r="A36" s="105"/>
      <c r="B36" s="104" t="s">
        <v>5</v>
      </c>
      <c r="C36" s="105"/>
      <c r="D36" s="107">
        <f>SUM(D37)</f>
        <v>0</v>
      </c>
      <c r="E36" s="107">
        <f>SUM(E37)</f>
        <v>0</v>
      </c>
      <c r="F36" s="107">
        <f>SUM(F37)</f>
        <v>0</v>
      </c>
      <c r="G36" s="107">
        <f>SUM(G37)</f>
        <v>0</v>
      </c>
      <c r="H36" s="107">
        <f>SUM(H37)</f>
        <v>0</v>
      </c>
      <c r="J36" s="56"/>
      <c r="K36" s="57"/>
    </row>
    <row r="37" spans="1:8" s="7" customFormat="1" ht="21">
      <c r="A37" s="49"/>
      <c r="B37" s="50"/>
      <c r="C37" s="49" t="s">
        <v>21</v>
      </c>
      <c r="D37" s="51">
        <v>0</v>
      </c>
      <c r="E37" s="51">
        <v>0</v>
      </c>
      <c r="F37" s="51">
        <v>0</v>
      </c>
      <c r="G37" s="51">
        <v>0</v>
      </c>
      <c r="H37" s="52">
        <f>SUM(D37:G37)</f>
        <v>0</v>
      </c>
    </row>
    <row r="38" spans="1:8" s="53" customFormat="1" ht="21">
      <c r="A38" s="105"/>
      <c r="B38" s="104" t="s">
        <v>157</v>
      </c>
      <c r="C38" s="105"/>
      <c r="D38" s="107">
        <f>SUM(D39)</f>
        <v>0</v>
      </c>
      <c r="E38" s="107">
        <f>SUM(E39)</f>
        <v>0</v>
      </c>
      <c r="F38" s="107">
        <f>SUM(F39)</f>
        <v>0</v>
      </c>
      <c r="G38" s="107">
        <f>SUM(G39)</f>
        <v>0</v>
      </c>
      <c r="H38" s="107">
        <f>SUM(H39)</f>
        <v>0</v>
      </c>
    </row>
    <row r="39" spans="1:8" s="7" customFormat="1" ht="21">
      <c r="A39" s="50"/>
      <c r="B39" s="50"/>
      <c r="C39" s="50" t="s">
        <v>163</v>
      </c>
      <c r="D39" s="51">
        <v>0</v>
      </c>
      <c r="E39" s="51">
        <v>0</v>
      </c>
      <c r="F39" s="51">
        <v>0</v>
      </c>
      <c r="G39" s="51">
        <v>0</v>
      </c>
      <c r="H39" s="52">
        <f>SUM(D39:G39)</f>
        <v>0</v>
      </c>
    </row>
    <row r="40" spans="1:8" s="53" customFormat="1" ht="21">
      <c r="A40" s="104"/>
      <c r="B40" s="104" t="s">
        <v>65</v>
      </c>
      <c r="C40" s="104"/>
      <c r="D40" s="107">
        <f>SUM(D41)</f>
        <v>0</v>
      </c>
      <c r="E40" s="107">
        <f>SUM(E41)</f>
        <v>0</v>
      </c>
      <c r="F40" s="107">
        <f>SUM(F41)</f>
        <v>0</v>
      </c>
      <c r="G40" s="107">
        <f>SUM(G41)</f>
        <v>0</v>
      </c>
      <c r="H40" s="107">
        <f>SUM(H41)</f>
        <v>0</v>
      </c>
    </row>
    <row r="41" spans="1:8" s="7" customFormat="1" ht="21">
      <c r="A41" s="50"/>
      <c r="B41" s="50"/>
      <c r="C41" s="50" t="s">
        <v>148</v>
      </c>
      <c r="D41" s="51">
        <v>0</v>
      </c>
      <c r="E41" s="51">
        <v>0</v>
      </c>
      <c r="F41" s="51">
        <v>0</v>
      </c>
      <c r="G41" s="51">
        <v>0</v>
      </c>
      <c r="H41" s="52">
        <f>SUM(D41:G41)</f>
        <v>0</v>
      </c>
    </row>
    <row r="42" spans="1:8" s="53" customFormat="1" ht="21">
      <c r="A42" s="104"/>
      <c r="B42" s="104" t="s">
        <v>9</v>
      </c>
      <c r="C42" s="104"/>
      <c r="D42" s="107">
        <f>SUM(D43)</f>
        <v>0</v>
      </c>
      <c r="E42" s="107">
        <f>SUM(E43)</f>
        <v>0</v>
      </c>
      <c r="F42" s="107">
        <f>SUM(F43)</f>
        <v>0</v>
      </c>
      <c r="G42" s="107">
        <f>SUM(G43)</f>
        <v>0</v>
      </c>
      <c r="H42" s="107">
        <f>SUM(H43)</f>
        <v>0</v>
      </c>
    </row>
    <row r="43" spans="1:8" s="7" customFormat="1" ht="21">
      <c r="A43" s="49"/>
      <c r="B43" s="50"/>
      <c r="C43" s="49" t="s">
        <v>54</v>
      </c>
      <c r="D43" s="51">
        <v>0</v>
      </c>
      <c r="E43" s="51">
        <v>0</v>
      </c>
      <c r="F43" s="51">
        <v>0</v>
      </c>
      <c r="G43" s="51">
        <v>0</v>
      </c>
      <c r="H43" s="52">
        <f>SUM(D43:G43)</f>
        <v>0</v>
      </c>
    </row>
    <row r="44" spans="1:8" s="53" customFormat="1" ht="21">
      <c r="A44" s="108"/>
      <c r="B44" s="106" t="s">
        <v>4</v>
      </c>
      <c r="C44" s="108"/>
      <c r="D44" s="107">
        <f>SUM(D45)</f>
        <v>0</v>
      </c>
      <c r="E44" s="107">
        <f>SUM(E45)</f>
        <v>0</v>
      </c>
      <c r="F44" s="107">
        <f>SUM(F45)</f>
        <v>1198</v>
      </c>
      <c r="G44" s="107">
        <f>SUM(G45)</f>
        <v>0</v>
      </c>
      <c r="H44" s="107">
        <f>SUM(H45)</f>
        <v>1198</v>
      </c>
    </row>
    <row r="45" spans="1:11" s="7" customFormat="1" ht="21">
      <c r="A45" s="49"/>
      <c r="B45" s="50"/>
      <c r="C45" s="49" t="s">
        <v>18</v>
      </c>
      <c r="D45" s="51">
        <v>0</v>
      </c>
      <c r="E45" s="51">
        <v>0</v>
      </c>
      <c r="F45" s="51">
        <v>1198</v>
      </c>
      <c r="G45" s="51">
        <v>0</v>
      </c>
      <c r="H45" s="52">
        <f>SUM(D45:G45)</f>
        <v>1198</v>
      </c>
      <c r="J45" s="54"/>
      <c r="K45" s="55"/>
    </row>
    <row r="46" spans="1:11" s="53" customFormat="1" ht="21">
      <c r="A46" s="105"/>
      <c r="B46" s="104" t="s">
        <v>168</v>
      </c>
      <c r="C46" s="105"/>
      <c r="D46" s="107">
        <f>SUM(D47)</f>
        <v>0</v>
      </c>
      <c r="E46" s="107">
        <f>SUM(E47)</f>
        <v>0</v>
      </c>
      <c r="F46" s="107">
        <f>SUM(F47)</f>
        <v>0</v>
      </c>
      <c r="G46" s="107">
        <f>SUM(G47)</f>
        <v>0</v>
      </c>
      <c r="H46" s="107">
        <f>SUM(H47)</f>
        <v>0</v>
      </c>
      <c r="J46" s="56"/>
      <c r="K46" s="57"/>
    </row>
    <row r="47" spans="1:8" s="7" customFormat="1" ht="21">
      <c r="A47" s="59"/>
      <c r="B47" s="60"/>
      <c r="C47" s="59" t="s">
        <v>169</v>
      </c>
      <c r="D47" s="51">
        <v>0</v>
      </c>
      <c r="E47" s="51">
        <v>0</v>
      </c>
      <c r="F47" s="51">
        <v>0</v>
      </c>
      <c r="G47" s="51">
        <v>0</v>
      </c>
      <c r="H47" s="52">
        <f>SUM(D47:G47)</f>
        <v>0</v>
      </c>
    </row>
    <row r="48" spans="1:8" s="53" customFormat="1" ht="21">
      <c r="A48" s="105"/>
      <c r="B48" s="104" t="s">
        <v>170</v>
      </c>
      <c r="C48" s="105"/>
      <c r="D48" s="107">
        <f>SUM(D49)</f>
        <v>0</v>
      </c>
      <c r="E48" s="107">
        <f>SUM(E49)</f>
        <v>0</v>
      </c>
      <c r="F48" s="107">
        <f>SUM(F49)</f>
        <v>0</v>
      </c>
      <c r="G48" s="107">
        <f>SUM(G49)</f>
        <v>0</v>
      </c>
      <c r="H48" s="107">
        <f>SUM(H49)</f>
        <v>0</v>
      </c>
    </row>
    <row r="49" spans="1:8" s="7" customFormat="1" ht="21">
      <c r="A49" s="49"/>
      <c r="B49" s="50"/>
      <c r="C49" s="49" t="s">
        <v>171</v>
      </c>
      <c r="D49" s="51">
        <v>0</v>
      </c>
      <c r="E49" s="51">
        <v>0</v>
      </c>
      <c r="F49" s="51">
        <v>0</v>
      </c>
      <c r="G49" s="51">
        <v>0</v>
      </c>
      <c r="H49" s="52">
        <f>SUM(D49:G49)</f>
        <v>0</v>
      </c>
    </row>
    <row r="50" spans="1:8" s="53" customFormat="1" ht="21">
      <c r="A50" s="108"/>
      <c r="B50" s="106" t="s">
        <v>172</v>
      </c>
      <c r="C50" s="108"/>
      <c r="D50" s="107">
        <f aca="true" t="shared" si="0" ref="D50:H52">SUM(D51)</f>
        <v>100000</v>
      </c>
      <c r="E50" s="107">
        <f t="shared" si="0"/>
        <v>0</v>
      </c>
      <c r="F50" s="107">
        <f t="shared" si="0"/>
        <v>0</v>
      </c>
      <c r="G50" s="107">
        <f t="shared" si="0"/>
        <v>0</v>
      </c>
      <c r="H50" s="107">
        <f t="shared" si="0"/>
        <v>100000</v>
      </c>
    </row>
    <row r="51" spans="1:8" s="7" customFormat="1" ht="42">
      <c r="A51" s="49"/>
      <c r="B51" s="50"/>
      <c r="C51" s="49" t="s">
        <v>173</v>
      </c>
      <c r="D51" s="51">
        <v>100000</v>
      </c>
      <c r="E51" s="51">
        <v>0</v>
      </c>
      <c r="F51" s="51">
        <v>0</v>
      </c>
      <c r="G51" s="51">
        <v>0</v>
      </c>
      <c r="H51" s="52">
        <f>SUM(D51:G51)</f>
        <v>100000</v>
      </c>
    </row>
    <row r="52" spans="1:8" s="53" customFormat="1" ht="21">
      <c r="A52" s="108"/>
      <c r="B52" s="106" t="s">
        <v>194</v>
      </c>
      <c r="C52" s="108"/>
      <c r="D52" s="107">
        <f t="shared" si="0"/>
        <v>0</v>
      </c>
      <c r="E52" s="107">
        <f t="shared" si="0"/>
        <v>0</v>
      </c>
      <c r="F52" s="107">
        <f t="shared" si="0"/>
        <v>0</v>
      </c>
      <c r="G52" s="107">
        <f t="shared" si="0"/>
        <v>0</v>
      </c>
      <c r="H52" s="107">
        <f t="shared" si="0"/>
        <v>0</v>
      </c>
    </row>
    <row r="53" spans="1:8" s="7" customFormat="1" ht="21">
      <c r="A53" s="49"/>
      <c r="B53" s="50"/>
      <c r="C53" s="49" t="s">
        <v>195</v>
      </c>
      <c r="D53" s="51">
        <v>0</v>
      </c>
      <c r="E53" s="51">
        <v>0</v>
      </c>
      <c r="F53" s="51">
        <v>0</v>
      </c>
      <c r="G53" s="51">
        <v>0</v>
      </c>
      <c r="H53" s="52">
        <f>SUM(D53:G53)</f>
        <v>0</v>
      </c>
    </row>
    <row r="54" spans="1:8" s="8" customFormat="1" ht="21">
      <c r="A54" s="109" t="s">
        <v>22</v>
      </c>
      <c r="B54" s="109"/>
      <c r="C54" s="110"/>
      <c r="D54" s="96">
        <f>SUM(D55+D57+D59+D61+D63+D65+D68+D70+D72+D74+D76+D78+D80+D82+D84+D87+D89+D91+D93+D95+D97+D99+D101+D103+D105+D107+D109+D111+D113+D115+D117)</f>
        <v>38165.85</v>
      </c>
      <c r="E54" s="96">
        <f>SUM(E55+E57+E59+E61+E63+E65+E68+E70+E72+E74+E76+E78+E80+E82+E84+E87+E89+E91+E93+E95+E97+E99+E101+E103+E105+E107+E109+E111+E113+E115+E117)</f>
        <v>8511519.190000001</v>
      </c>
      <c r="F54" s="96">
        <f>SUM(F55+F57+F59+F61+F63+F65+F68+F70+F72+F74+F76+F78+F80+F82+F84+F87+F89+F91+F93+F95+F97+F99+F101+F103+F105+F107+F109+F111+F113+F115+F117)</f>
        <v>2376586.49</v>
      </c>
      <c r="G54" s="96">
        <f>SUM(G55+G57+G59+G61+G63+G65+G68+G70+G72+G74+G76+G78+G80+G82+G84+G87+G89+G91+G93+G95+G97+G99+G101+G103+G105+G107+G109+G111+G113+G115+G117)</f>
        <v>1294520</v>
      </c>
      <c r="H54" s="96">
        <f>SUM(H55+H57+H59+H61+H63+H65+H68+H70+H72+H74+H76+H78+H80+H82+H84+H87+H89+H91+H93+H95+H97+H99+H101+H103+H105+H107+H109+H111+H113+H115+H117)</f>
        <v>12220791.53</v>
      </c>
    </row>
    <row r="55" spans="1:8" s="53" customFormat="1" ht="21">
      <c r="A55" s="111"/>
      <c r="B55" s="112" t="s">
        <v>48</v>
      </c>
      <c r="C55" s="111"/>
      <c r="D55" s="97">
        <f>SUM(D56)</f>
        <v>0</v>
      </c>
      <c r="E55" s="97">
        <f>SUM(E56)</f>
        <v>0</v>
      </c>
      <c r="F55" s="97">
        <f>SUM(F56)</f>
        <v>0</v>
      </c>
      <c r="G55" s="97">
        <f>SUM(G56)</f>
        <v>0</v>
      </c>
      <c r="H55" s="97">
        <f>SUM(H56)</f>
        <v>0</v>
      </c>
    </row>
    <row r="56" spans="1:8" s="7" customFormat="1" ht="21">
      <c r="A56" s="61"/>
      <c r="B56" s="62"/>
      <c r="C56" s="61" t="s">
        <v>25</v>
      </c>
      <c r="D56" s="63">
        <v>0</v>
      </c>
      <c r="E56" s="63">
        <v>0</v>
      </c>
      <c r="F56" s="63">
        <v>0</v>
      </c>
      <c r="G56" s="63">
        <v>0</v>
      </c>
      <c r="H56" s="64">
        <f>SUM(D56:G56)</f>
        <v>0</v>
      </c>
    </row>
    <row r="57" spans="1:8" s="53" customFormat="1" ht="21">
      <c r="A57" s="113"/>
      <c r="B57" s="114" t="s">
        <v>46</v>
      </c>
      <c r="C57" s="113"/>
      <c r="D57" s="97">
        <f>SUM(D58)</f>
        <v>0</v>
      </c>
      <c r="E57" s="97">
        <f>SUM(E58)</f>
        <v>0</v>
      </c>
      <c r="F57" s="97">
        <f>SUM(F58)</f>
        <v>0</v>
      </c>
      <c r="G57" s="97">
        <f>SUM(G58)</f>
        <v>27500</v>
      </c>
      <c r="H57" s="97">
        <f>SUM(H58)</f>
        <v>27500</v>
      </c>
    </row>
    <row r="58" spans="1:8" s="7" customFormat="1" ht="21">
      <c r="A58" s="61"/>
      <c r="B58" s="62"/>
      <c r="C58" s="61" t="s">
        <v>27</v>
      </c>
      <c r="D58" s="63">
        <v>0</v>
      </c>
      <c r="E58" s="63">
        <v>0</v>
      </c>
      <c r="F58" s="63">
        <v>0</v>
      </c>
      <c r="G58" s="63">
        <v>27500</v>
      </c>
      <c r="H58" s="64">
        <f>SUM(D58:G58)</f>
        <v>27500</v>
      </c>
    </row>
    <row r="59" spans="1:8" s="53" customFormat="1" ht="21">
      <c r="A59" s="113"/>
      <c r="B59" s="114" t="s">
        <v>56</v>
      </c>
      <c r="C59" s="113"/>
      <c r="D59" s="97">
        <f>SUM(D60)</f>
        <v>0</v>
      </c>
      <c r="E59" s="97">
        <f>SUM(E60)</f>
        <v>0</v>
      </c>
      <c r="F59" s="97">
        <f>SUM(F60)</f>
        <v>0</v>
      </c>
      <c r="G59" s="97">
        <f>SUM(G60)</f>
        <v>0</v>
      </c>
      <c r="H59" s="97">
        <f>SUM(H60)</f>
        <v>0</v>
      </c>
    </row>
    <row r="60" spans="1:8" s="7" customFormat="1" ht="21">
      <c r="A60" s="61"/>
      <c r="B60" s="62"/>
      <c r="C60" s="61" t="s">
        <v>55</v>
      </c>
      <c r="D60" s="63">
        <v>0</v>
      </c>
      <c r="E60" s="63">
        <v>0</v>
      </c>
      <c r="F60" s="63">
        <v>0</v>
      </c>
      <c r="G60" s="63">
        <v>0</v>
      </c>
      <c r="H60" s="64">
        <f>SUM(D60:G60)</f>
        <v>0</v>
      </c>
    </row>
    <row r="61" spans="1:8" s="53" customFormat="1" ht="21">
      <c r="A61" s="113"/>
      <c r="B61" s="114" t="s">
        <v>50</v>
      </c>
      <c r="C61" s="113"/>
      <c r="D61" s="97">
        <f>SUM(D62)</f>
        <v>0</v>
      </c>
      <c r="E61" s="97">
        <f>SUM(E62)</f>
        <v>0</v>
      </c>
      <c r="F61" s="97">
        <f>SUM(F62)</f>
        <v>0</v>
      </c>
      <c r="G61" s="97">
        <f>SUM(G62)</f>
        <v>0</v>
      </c>
      <c r="H61" s="97">
        <f>SUM(H62)</f>
        <v>0</v>
      </c>
    </row>
    <row r="62" spans="1:8" s="7" customFormat="1" ht="21">
      <c r="A62" s="61"/>
      <c r="B62" s="62"/>
      <c r="C62" s="61" t="s">
        <v>23</v>
      </c>
      <c r="D62" s="63">
        <v>0</v>
      </c>
      <c r="E62" s="63">
        <v>0</v>
      </c>
      <c r="F62" s="63">
        <v>0</v>
      </c>
      <c r="G62" s="63">
        <v>0</v>
      </c>
      <c r="H62" s="64">
        <f>SUM(D62:G62)</f>
        <v>0</v>
      </c>
    </row>
    <row r="63" spans="1:8" s="53" customFormat="1" ht="21">
      <c r="A63" s="113"/>
      <c r="B63" s="114" t="s">
        <v>51</v>
      </c>
      <c r="C63" s="113"/>
      <c r="D63" s="97">
        <f>SUM(D64)</f>
        <v>0</v>
      </c>
      <c r="E63" s="97">
        <f>SUM(E64)</f>
        <v>0</v>
      </c>
      <c r="F63" s="97">
        <f>SUM(F64)</f>
        <v>0</v>
      </c>
      <c r="G63" s="97">
        <f>SUM(G64)</f>
        <v>0</v>
      </c>
      <c r="H63" s="97">
        <f>SUM(H64)</f>
        <v>0</v>
      </c>
    </row>
    <row r="64" spans="1:8" s="7" customFormat="1" ht="21">
      <c r="A64" s="61"/>
      <c r="B64" s="62"/>
      <c r="C64" s="61" t="s">
        <v>36</v>
      </c>
      <c r="D64" s="63">
        <v>0</v>
      </c>
      <c r="E64" s="63">
        <v>0</v>
      </c>
      <c r="F64" s="63">
        <v>0</v>
      </c>
      <c r="G64" s="63">
        <v>0</v>
      </c>
      <c r="H64" s="64">
        <f>SUM(D64:G64)</f>
        <v>0</v>
      </c>
    </row>
    <row r="65" spans="1:8" s="53" customFormat="1" ht="21">
      <c r="A65" s="113"/>
      <c r="B65" s="114" t="s">
        <v>45</v>
      </c>
      <c r="C65" s="113"/>
      <c r="D65" s="97">
        <f>SUM(D66:D67)</f>
        <v>0</v>
      </c>
      <c r="E65" s="97">
        <f>SUM(E66:E67)</f>
        <v>8200000</v>
      </c>
      <c r="F65" s="97">
        <f>SUM(F66:F67)</f>
        <v>113050</v>
      </c>
      <c r="G65" s="97">
        <f>SUM(G66:G67)</f>
        <v>0</v>
      </c>
      <c r="H65" s="97">
        <f>SUM(H66:H67)</f>
        <v>8313050</v>
      </c>
    </row>
    <row r="66" spans="1:8" s="7" customFormat="1" ht="21">
      <c r="A66" s="61"/>
      <c r="B66" s="62"/>
      <c r="C66" s="61" t="s">
        <v>26</v>
      </c>
      <c r="D66" s="63">
        <v>0</v>
      </c>
      <c r="E66" s="63">
        <v>100000</v>
      </c>
      <c r="F66" s="63">
        <v>113050</v>
      </c>
      <c r="G66" s="63">
        <v>0</v>
      </c>
      <c r="H66" s="64">
        <f>SUM(D66:G66)</f>
        <v>213050</v>
      </c>
    </row>
    <row r="67" spans="1:11" s="7" customFormat="1" ht="21">
      <c r="A67" s="49"/>
      <c r="B67" s="50"/>
      <c r="C67" s="49" t="s">
        <v>38</v>
      </c>
      <c r="D67" s="51">
        <v>0</v>
      </c>
      <c r="E67" s="51">
        <v>8100000</v>
      </c>
      <c r="F67" s="51">
        <v>0</v>
      </c>
      <c r="G67" s="51">
        <v>0</v>
      </c>
      <c r="H67" s="52">
        <f>SUM(D67:G67)</f>
        <v>8100000</v>
      </c>
      <c r="J67" s="54"/>
      <c r="K67" s="55"/>
    </row>
    <row r="68" spans="1:11" s="7" customFormat="1" ht="21">
      <c r="A68" s="113"/>
      <c r="B68" s="114" t="s">
        <v>59</v>
      </c>
      <c r="C68" s="113"/>
      <c r="D68" s="97">
        <f>SUM(D69)</f>
        <v>0</v>
      </c>
      <c r="E68" s="97">
        <f>SUM(E69)</f>
        <v>0</v>
      </c>
      <c r="F68" s="97">
        <f>SUM(F69)</f>
        <v>0</v>
      </c>
      <c r="G68" s="97">
        <f>SUM(G69)</f>
        <v>0</v>
      </c>
      <c r="H68" s="97">
        <f>SUM(H69)</f>
        <v>0</v>
      </c>
      <c r="J68" s="54"/>
      <c r="K68" s="55"/>
    </row>
    <row r="69" spans="1:8" s="7" customFormat="1" ht="21">
      <c r="A69" s="61"/>
      <c r="B69" s="62"/>
      <c r="C69" s="61" t="s">
        <v>61</v>
      </c>
      <c r="D69" s="63">
        <v>0</v>
      </c>
      <c r="E69" s="63">
        <v>0</v>
      </c>
      <c r="F69" s="63">
        <v>0</v>
      </c>
      <c r="G69" s="63">
        <v>0</v>
      </c>
      <c r="H69" s="64">
        <f>SUM(D69:G69)</f>
        <v>0</v>
      </c>
    </row>
    <row r="70" spans="1:8" s="7" customFormat="1" ht="21">
      <c r="A70" s="113"/>
      <c r="B70" s="114" t="s">
        <v>49</v>
      </c>
      <c r="C70" s="113"/>
      <c r="D70" s="97">
        <f>SUM(D71)</f>
        <v>0</v>
      </c>
      <c r="E70" s="97">
        <f>SUM(E71)</f>
        <v>0</v>
      </c>
      <c r="F70" s="97">
        <f>SUM(F71)</f>
        <v>0</v>
      </c>
      <c r="G70" s="97">
        <f>SUM(G71)</f>
        <v>0</v>
      </c>
      <c r="H70" s="97">
        <f>SUM(H71)</f>
        <v>0</v>
      </c>
    </row>
    <row r="71" spans="1:8" s="7" customFormat="1" ht="21">
      <c r="A71" s="61"/>
      <c r="B71" s="62"/>
      <c r="C71" s="61" t="s">
        <v>28</v>
      </c>
      <c r="D71" s="63">
        <v>0</v>
      </c>
      <c r="E71" s="63">
        <v>0</v>
      </c>
      <c r="F71" s="63">
        <v>0</v>
      </c>
      <c r="G71" s="63">
        <v>0</v>
      </c>
      <c r="H71" s="64">
        <f>SUM(D71:G71)</f>
        <v>0</v>
      </c>
    </row>
    <row r="72" spans="1:8" s="7" customFormat="1" ht="21">
      <c r="A72" s="113"/>
      <c r="B72" s="114" t="s">
        <v>47</v>
      </c>
      <c r="C72" s="113"/>
      <c r="D72" s="97">
        <f>SUM(D73:D73)</f>
        <v>0</v>
      </c>
      <c r="E72" s="97">
        <f>SUM(E73:E73)</f>
        <v>0</v>
      </c>
      <c r="F72" s="97">
        <f>SUM(F73:F73)</f>
        <v>1659000</v>
      </c>
      <c r="G72" s="97">
        <f>SUM(G73:G73)</f>
        <v>740500</v>
      </c>
      <c r="H72" s="97">
        <f>SUM(H73:H73)</f>
        <v>2399500</v>
      </c>
    </row>
    <row r="73" spans="1:8" s="7" customFormat="1" ht="21">
      <c r="A73" s="49"/>
      <c r="B73" s="50"/>
      <c r="C73" s="49" t="s">
        <v>24</v>
      </c>
      <c r="D73" s="51">
        <v>0</v>
      </c>
      <c r="E73" s="51">
        <v>0</v>
      </c>
      <c r="F73" s="51">
        <v>1659000</v>
      </c>
      <c r="G73" s="51">
        <v>740500</v>
      </c>
      <c r="H73" s="52">
        <f>SUM(D73:G73)</f>
        <v>2399500</v>
      </c>
    </row>
    <row r="74" spans="1:11" s="7" customFormat="1" ht="21">
      <c r="A74" s="113"/>
      <c r="B74" s="114" t="s">
        <v>67</v>
      </c>
      <c r="C74" s="113"/>
      <c r="D74" s="97">
        <f>SUM(D75)</f>
        <v>0</v>
      </c>
      <c r="E74" s="97">
        <f>SUM(E75)</f>
        <v>0</v>
      </c>
      <c r="F74" s="97">
        <f>SUM(F75)</f>
        <v>0</v>
      </c>
      <c r="G74" s="97">
        <f>SUM(G75)</f>
        <v>0</v>
      </c>
      <c r="H74" s="97">
        <f>SUM(H75)</f>
        <v>0</v>
      </c>
      <c r="J74" s="54"/>
      <c r="K74" s="55"/>
    </row>
    <row r="75" spans="1:8" s="7" customFormat="1" ht="21">
      <c r="A75" s="49"/>
      <c r="B75" s="50"/>
      <c r="C75" s="49" t="s">
        <v>174</v>
      </c>
      <c r="D75" s="51">
        <v>0</v>
      </c>
      <c r="E75" s="51">
        <v>0</v>
      </c>
      <c r="F75" s="51">
        <v>0</v>
      </c>
      <c r="G75" s="51">
        <v>0</v>
      </c>
      <c r="H75" s="52">
        <f>SUM(D75:G75)</f>
        <v>0</v>
      </c>
    </row>
    <row r="76" spans="1:8" s="7" customFormat="1" ht="21">
      <c r="A76" s="113"/>
      <c r="B76" s="114" t="s">
        <v>175</v>
      </c>
      <c r="C76" s="113"/>
      <c r="D76" s="97">
        <f>SUM(D77)</f>
        <v>0</v>
      </c>
      <c r="E76" s="97">
        <f>SUM(E77)</f>
        <v>0</v>
      </c>
      <c r="F76" s="97">
        <f>SUM(F77)</f>
        <v>0</v>
      </c>
      <c r="G76" s="97">
        <f>SUM(G77)</f>
        <v>0</v>
      </c>
      <c r="H76" s="97">
        <f>SUM(H77)</f>
        <v>0</v>
      </c>
    </row>
    <row r="77" spans="1:11" s="7" customFormat="1" ht="21">
      <c r="A77" s="49"/>
      <c r="B77" s="50"/>
      <c r="C77" s="49" t="s">
        <v>176</v>
      </c>
      <c r="D77" s="51">
        <v>0</v>
      </c>
      <c r="E77" s="51">
        <v>0</v>
      </c>
      <c r="F77" s="51">
        <v>0</v>
      </c>
      <c r="G77" s="51">
        <v>0</v>
      </c>
      <c r="H77" s="52">
        <f>SUM(D77:G77)</f>
        <v>0</v>
      </c>
      <c r="J77" s="54"/>
      <c r="K77" s="55"/>
    </row>
    <row r="78" spans="1:11" s="7" customFormat="1" ht="21">
      <c r="A78" s="113"/>
      <c r="B78" s="114" t="s">
        <v>11</v>
      </c>
      <c r="C78" s="113"/>
      <c r="D78" s="97">
        <f>SUM(D79)</f>
        <v>0</v>
      </c>
      <c r="E78" s="97">
        <f>SUM(E79)</f>
        <v>519.19</v>
      </c>
      <c r="F78" s="97">
        <f>SUM(F79)</f>
        <v>0</v>
      </c>
      <c r="G78" s="97">
        <f>SUM(G79)</f>
        <v>3208</v>
      </c>
      <c r="H78" s="97">
        <f>SUM(H79)</f>
        <v>3727.19</v>
      </c>
      <c r="J78" s="54"/>
      <c r="K78" s="55"/>
    </row>
    <row r="79" spans="1:8" s="7" customFormat="1" ht="21">
      <c r="A79" s="49"/>
      <c r="B79" s="50"/>
      <c r="C79" s="49" t="s">
        <v>37</v>
      </c>
      <c r="D79" s="51">
        <v>0</v>
      </c>
      <c r="E79" s="51">
        <v>519.19</v>
      </c>
      <c r="F79" s="51">
        <v>0</v>
      </c>
      <c r="G79" s="51">
        <v>3208</v>
      </c>
      <c r="H79" s="52">
        <f>SUM(D79:G79)</f>
        <v>3727.19</v>
      </c>
    </row>
    <row r="80" spans="1:8" s="7" customFormat="1" ht="21">
      <c r="A80" s="113"/>
      <c r="B80" s="114" t="s">
        <v>7</v>
      </c>
      <c r="C80" s="113"/>
      <c r="D80" s="98">
        <f>SUM(D81)</f>
        <v>18000</v>
      </c>
      <c r="E80" s="98">
        <f>SUM(E81)</f>
        <v>0</v>
      </c>
      <c r="F80" s="98">
        <f>SUM(F81)</f>
        <v>0</v>
      </c>
      <c r="G80" s="98">
        <f>SUM(G81)</f>
        <v>51732</v>
      </c>
      <c r="H80" s="98">
        <f>SUM(H81)</f>
        <v>69732</v>
      </c>
    </row>
    <row r="81" spans="1:11" s="7" customFormat="1" ht="21">
      <c r="A81" s="49"/>
      <c r="B81" s="50"/>
      <c r="C81" s="49" t="s">
        <v>32</v>
      </c>
      <c r="D81" s="65">
        <v>18000</v>
      </c>
      <c r="E81" s="65">
        <v>0</v>
      </c>
      <c r="F81" s="65">
        <v>0</v>
      </c>
      <c r="G81" s="65">
        <v>51732</v>
      </c>
      <c r="H81" s="52">
        <f>SUM(D81:G81)</f>
        <v>69732</v>
      </c>
      <c r="J81" s="54"/>
      <c r="K81" s="66"/>
    </row>
    <row r="82" spans="1:11" s="7" customFormat="1" ht="21">
      <c r="A82" s="113"/>
      <c r="B82" s="114" t="s">
        <v>3</v>
      </c>
      <c r="C82" s="113"/>
      <c r="D82" s="97">
        <f>SUM(D83)</f>
        <v>18000</v>
      </c>
      <c r="E82" s="97">
        <f>SUM(E83)</f>
        <v>0</v>
      </c>
      <c r="F82" s="97">
        <f>SUM(F83)</f>
        <v>0</v>
      </c>
      <c r="G82" s="97">
        <f>SUM(G83)</f>
        <v>399480</v>
      </c>
      <c r="H82" s="97">
        <f>SUM(H83)</f>
        <v>417480</v>
      </c>
      <c r="J82" s="54"/>
      <c r="K82" s="66"/>
    </row>
    <row r="83" spans="1:11" s="58" customFormat="1" ht="21">
      <c r="A83" s="49"/>
      <c r="B83" s="50"/>
      <c r="C83" s="49" t="s">
        <v>33</v>
      </c>
      <c r="D83" s="51">
        <v>18000</v>
      </c>
      <c r="E83" s="51">
        <v>0</v>
      </c>
      <c r="F83" s="51">
        <v>0</v>
      </c>
      <c r="G83" s="51">
        <v>399480</v>
      </c>
      <c r="H83" s="52">
        <f>SUM(D83:G83)</f>
        <v>417480</v>
      </c>
      <c r="I83" s="7"/>
      <c r="J83" s="7"/>
      <c r="K83" s="7"/>
    </row>
    <row r="84" spans="1:11" s="58" customFormat="1" ht="21">
      <c r="A84" s="113"/>
      <c r="B84" s="114" t="s">
        <v>15</v>
      </c>
      <c r="C84" s="113"/>
      <c r="D84" s="97">
        <f>SUM(D85:D86)</f>
        <v>2165.85</v>
      </c>
      <c r="E84" s="97">
        <f>SUM(E85:E86)</f>
        <v>311000</v>
      </c>
      <c r="F84" s="97">
        <f>SUM(F85:F86)</f>
        <v>0</v>
      </c>
      <c r="G84" s="97">
        <f>SUM(G85:G86)</f>
        <v>0</v>
      </c>
      <c r="H84" s="97">
        <f>SUM(H85:H86)</f>
        <v>313165.85</v>
      </c>
      <c r="I84" s="7"/>
      <c r="J84" s="7"/>
      <c r="K84" s="7"/>
    </row>
    <row r="85" spans="1:8" s="7" customFormat="1" ht="21">
      <c r="A85" s="49"/>
      <c r="B85" s="50"/>
      <c r="C85" s="49" t="s">
        <v>41</v>
      </c>
      <c r="D85" s="51">
        <v>2165.85</v>
      </c>
      <c r="E85" s="51">
        <v>-2165.85</v>
      </c>
      <c r="F85" s="51">
        <v>0</v>
      </c>
      <c r="G85" s="51">
        <v>0</v>
      </c>
      <c r="H85" s="52">
        <f>SUM(D85:G85)</f>
        <v>0</v>
      </c>
    </row>
    <row r="86" spans="1:8" s="7" customFormat="1" ht="42">
      <c r="A86" s="49"/>
      <c r="B86" s="50"/>
      <c r="C86" s="49" t="s">
        <v>43</v>
      </c>
      <c r="D86" s="51">
        <v>0</v>
      </c>
      <c r="E86" s="51">
        <v>313165.85</v>
      </c>
      <c r="F86" s="51">
        <v>0</v>
      </c>
      <c r="G86" s="51">
        <v>0</v>
      </c>
      <c r="H86" s="52">
        <f>SUM(D86:G86)</f>
        <v>313165.85</v>
      </c>
    </row>
    <row r="87" spans="1:8" s="7" customFormat="1" ht="21">
      <c r="A87" s="113"/>
      <c r="B87" s="114" t="s">
        <v>6</v>
      </c>
      <c r="C87" s="113"/>
      <c r="D87" s="97">
        <f>SUM(D88)</f>
        <v>0</v>
      </c>
      <c r="E87" s="97">
        <f>SUM(E88)</f>
        <v>0</v>
      </c>
      <c r="F87" s="97">
        <f>SUM(F88)</f>
        <v>0</v>
      </c>
      <c r="G87" s="97">
        <f>SUM(G88)</f>
        <v>0</v>
      </c>
      <c r="H87" s="97">
        <f>SUM(H88)</f>
        <v>0</v>
      </c>
    </row>
    <row r="88" spans="1:8" s="7" customFormat="1" ht="21">
      <c r="A88" s="49"/>
      <c r="B88" s="50"/>
      <c r="C88" s="49" t="s">
        <v>35</v>
      </c>
      <c r="D88" s="51">
        <v>0</v>
      </c>
      <c r="E88" s="51">
        <v>0</v>
      </c>
      <c r="F88" s="51">
        <v>0</v>
      </c>
      <c r="G88" s="51">
        <v>0</v>
      </c>
      <c r="H88" s="52">
        <f>SUM(D88:G88)</f>
        <v>0</v>
      </c>
    </row>
    <row r="89" spans="1:8" s="7" customFormat="1" ht="21">
      <c r="A89" s="113"/>
      <c r="B89" s="114" t="s">
        <v>5</v>
      </c>
      <c r="C89" s="113"/>
      <c r="D89" s="97">
        <f>SUM(D90)</f>
        <v>0</v>
      </c>
      <c r="E89" s="97">
        <f>SUM(E90)</f>
        <v>0</v>
      </c>
      <c r="F89" s="97">
        <f>SUM(F90)</f>
        <v>0</v>
      </c>
      <c r="G89" s="97">
        <f>SUM(G90)</f>
        <v>0</v>
      </c>
      <c r="H89" s="97">
        <f>SUM(H90)</f>
        <v>0</v>
      </c>
    </row>
    <row r="90" spans="1:8" s="7" customFormat="1" ht="21">
      <c r="A90" s="49"/>
      <c r="B90" s="50"/>
      <c r="C90" s="49" t="s">
        <v>40</v>
      </c>
      <c r="D90" s="51">
        <v>0</v>
      </c>
      <c r="E90" s="51">
        <v>0</v>
      </c>
      <c r="F90" s="51">
        <v>0</v>
      </c>
      <c r="G90" s="51">
        <v>0</v>
      </c>
      <c r="H90" s="52">
        <f>SUM(D90:G90)</f>
        <v>0</v>
      </c>
    </row>
    <row r="91" spans="1:8" s="7" customFormat="1" ht="21">
      <c r="A91" s="113"/>
      <c r="B91" s="114" t="s">
        <v>157</v>
      </c>
      <c r="C91" s="113"/>
      <c r="D91" s="97">
        <f>SUM(D92)</f>
        <v>0</v>
      </c>
      <c r="E91" s="97">
        <f>SUM(E92)</f>
        <v>0</v>
      </c>
      <c r="F91" s="97">
        <f>SUM(F92)</f>
        <v>0</v>
      </c>
      <c r="G91" s="97">
        <f>SUM(G92)</f>
        <v>0</v>
      </c>
      <c r="H91" s="97">
        <f>SUM(H92)</f>
        <v>0</v>
      </c>
    </row>
    <row r="92" spans="1:8" s="7" customFormat="1" ht="21">
      <c r="A92" s="49"/>
      <c r="B92" s="50"/>
      <c r="C92" s="49" t="s">
        <v>177</v>
      </c>
      <c r="D92" s="51">
        <v>0</v>
      </c>
      <c r="E92" s="51">
        <v>0</v>
      </c>
      <c r="F92" s="51">
        <v>0</v>
      </c>
      <c r="G92" s="51">
        <v>0</v>
      </c>
      <c r="H92" s="52">
        <f>SUM(D92:G92)</f>
        <v>0</v>
      </c>
    </row>
    <row r="93" spans="1:8" s="7" customFormat="1" ht="21">
      <c r="A93" s="113"/>
      <c r="B93" s="114" t="s">
        <v>65</v>
      </c>
      <c r="C93" s="113"/>
      <c r="D93" s="97">
        <f>SUM(D94)</f>
        <v>0</v>
      </c>
      <c r="E93" s="97">
        <f>SUM(E94)</f>
        <v>0</v>
      </c>
      <c r="F93" s="97">
        <f>SUM(F94)</f>
        <v>0</v>
      </c>
      <c r="G93" s="97">
        <f>SUM(G94)</f>
        <v>0</v>
      </c>
      <c r="H93" s="97">
        <f>SUM(H94)</f>
        <v>0</v>
      </c>
    </row>
    <row r="94" spans="1:8" s="7" customFormat="1" ht="21">
      <c r="A94" s="49"/>
      <c r="B94" s="50"/>
      <c r="C94" s="49" t="s">
        <v>64</v>
      </c>
      <c r="D94" s="51">
        <v>0</v>
      </c>
      <c r="E94" s="51">
        <v>0</v>
      </c>
      <c r="F94" s="51">
        <v>0</v>
      </c>
      <c r="G94" s="51">
        <v>0</v>
      </c>
      <c r="H94" s="52">
        <f>SUM(D94:G94)</f>
        <v>0</v>
      </c>
    </row>
    <row r="95" spans="1:8" s="7" customFormat="1" ht="21">
      <c r="A95" s="113"/>
      <c r="B95" s="114" t="s">
        <v>9</v>
      </c>
      <c r="C95" s="113"/>
      <c r="D95" s="97">
        <f>SUM(D96)</f>
        <v>0</v>
      </c>
      <c r="E95" s="97">
        <f>SUM(E96)</f>
        <v>0</v>
      </c>
      <c r="F95" s="97">
        <f>SUM(F96)</f>
        <v>0</v>
      </c>
      <c r="G95" s="97">
        <f>SUM(G96)</f>
        <v>0</v>
      </c>
      <c r="H95" s="97">
        <f>SUM(H96)</f>
        <v>0</v>
      </c>
    </row>
    <row r="96" spans="1:8" s="7" customFormat="1" ht="21">
      <c r="A96" s="49"/>
      <c r="B96" s="50"/>
      <c r="C96" s="49" t="s">
        <v>44</v>
      </c>
      <c r="D96" s="51">
        <v>0</v>
      </c>
      <c r="E96" s="51">
        <v>0</v>
      </c>
      <c r="F96" s="51">
        <v>0</v>
      </c>
      <c r="G96" s="51">
        <v>0</v>
      </c>
      <c r="H96" s="52">
        <f>SUM(D96:G96)</f>
        <v>0</v>
      </c>
    </row>
    <row r="97" spans="1:11" s="7" customFormat="1" ht="21">
      <c r="A97" s="111"/>
      <c r="B97" s="112" t="s">
        <v>4</v>
      </c>
      <c r="C97" s="111"/>
      <c r="D97" s="97">
        <f>SUM(D98)</f>
        <v>0</v>
      </c>
      <c r="E97" s="97">
        <f>SUM(E98)</f>
        <v>0</v>
      </c>
      <c r="F97" s="97">
        <f>SUM(F98)</f>
        <v>0</v>
      </c>
      <c r="G97" s="97">
        <f>SUM(G98)</f>
        <v>0</v>
      </c>
      <c r="H97" s="97">
        <f>SUM(H98)</f>
        <v>0</v>
      </c>
      <c r="I97" s="58"/>
      <c r="J97" s="58"/>
      <c r="K97" s="67"/>
    </row>
    <row r="98" spans="1:8" s="7" customFormat="1" ht="21">
      <c r="A98" s="49"/>
      <c r="B98" s="50"/>
      <c r="C98" s="49" t="s">
        <v>29</v>
      </c>
      <c r="D98" s="51">
        <v>0</v>
      </c>
      <c r="E98" s="51">
        <v>0</v>
      </c>
      <c r="F98" s="51">
        <v>0</v>
      </c>
      <c r="G98" s="51">
        <v>0</v>
      </c>
      <c r="H98" s="52">
        <f>SUM(D98:G98)</f>
        <v>0</v>
      </c>
    </row>
    <row r="99" spans="1:8" s="7" customFormat="1" ht="21">
      <c r="A99" s="111"/>
      <c r="B99" s="112" t="s">
        <v>52</v>
      </c>
      <c r="C99" s="111"/>
      <c r="D99" s="97">
        <f>SUM(D100)</f>
        <v>0</v>
      </c>
      <c r="E99" s="97">
        <f>SUM(E100)</f>
        <v>0</v>
      </c>
      <c r="F99" s="97">
        <f>SUM(F100)</f>
        <v>0</v>
      </c>
      <c r="G99" s="97">
        <f>SUM(G100)</f>
        <v>0</v>
      </c>
      <c r="H99" s="97">
        <f>SUM(H100)</f>
        <v>0</v>
      </c>
    </row>
    <row r="100" spans="1:8" s="7" customFormat="1" ht="42">
      <c r="A100" s="49"/>
      <c r="B100" s="50"/>
      <c r="C100" s="49" t="s">
        <v>39</v>
      </c>
      <c r="D100" s="51">
        <v>0</v>
      </c>
      <c r="E100" s="51">
        <v>0</v>
      </c>
      <c r="F100" s="51">
        <v>0</v>
      </c>
      <c r="G100" s="51">
        <v>0</v>
      </c>
      <c r="H100" s="52">
        <f>SUM(D100:G100)</f>
        <v>0</v>
      </c>
    </row>
    <row r="101" spans="1:8" s="7" customFormat="1" ht="21">
      <c r="A101" s="111"/>
      <c r="B101" s="112" t="s">
        <v>8</v>
      </c>
      <c r="C101" s="111"/>
      <c r="D101" s="97">
        <f>SUM(D102)</f>
        <v>0</v>
      </c>
      <c r="E101" s="97">
        <f>SUM(E102)</f>
        <v>0</v>
      </c>
      <c r="F101" s="97">
        <f>SUM(F102)</f>
        <v>0</v>
      </c>
      <c r="G101" s="97">
        <f>SUM(G102)</f>
        <v>371100</v>
      </c>
      <c r="H101" s="97">
        <f>SUM(H102)</f>
        <v>371100</v>
      </c>
    </row>
    <row r="102" spans="1:8" s="7" customFormat="1" ht="21">
      <c r="A102" s="49"/>
      <c r="B102" s="50"/>
      <c r="C102" s="49" t="s">
        <v>31</v>
      </c>
      <c r="D102" s="51">
        <v>0</v>
      </c>
      <c r="E102" s="51">
        <v>0</v>
      </c>
      <c r="F102" s="51">
        <v>0</v>
      </c>
      <c r="G102" s="51">
        <v>371100</v>
      </c>
      <c r="H102" s="52">
        <f>SUM(D102:G102)</f>
        <v>371100</v>
      </c>
    </row>
    <row r="103" spans="1:8" s="7" customFormat="1" ht="21">
      <c r="A103" s="111"/>
      <c r="B103" s="112" t="s">
        <v>168</v>
      </c>
      <c r="C103" s="111"/>
      <c r="D103" s="97">
        <f>SUM(D104)</f>
        <v>0</v>
      </c>
      <c r="E103" s="97">
        <f>SUM(E104)</f>
        <v>0</v>
      </c>
      <c r="F103" s="97">
        <f>SUM(F104)</f>
        <v>0</v>
      </c>
      <c r="G103" s="97">
        <f>SUM(G104)</f>
        <v>0</v>
      </c>
      <c r="H103" s="97">
        <f>SUM(H104)</f>
        <v>0</v>
      </c>
    </row>
    <row r="104" spans="1:8" s="7" customFormat="1" ht="21">
      <c r="A104" s="49"/>
      <c r="B104" s="50"/>
      <c r="C104" s="49" t="s">
        <v>178</v>
      </c>
      <c r="D104" s="51">
        <v>0</v>
      </c>
      <c r="E104" s="51">
        <v>0</v>
      </c>
      <c r="F104" s="51">
        <v>0</v>
      </c>
      <c r="G104" s="51">
        <v>0</v>
      </c>
      <c r="H104" s="52">
        <f>SUM(D104:G104)</f>
        <v>0</v>
      </c>
    </row>
    <row r="105" spans="1:8" s="7" customFormat="1" ht="21">
      <c r="A105" s="111"/>
      <c r="B105" s="112" t="s">
        <v>179</v>
      </c>
      <c r="C105" s="111"/>
      <c r="D105" s="97">
        <f>SUM(D106)</f>
        <v>0</v>
      </c>
      <c r="E105" s="97">
        <f>SUM(E106)</f>
        <v>0</v>
      </c>
      <c r="F105" s="97">
        <f>SUM(F106)</f>
        <v>0</v>
      </c>
      <c r="G105" s="97">
        <f>SUM(G106)</f>
        <v>0</v>
      </c>
      <c r="H105" s="97">
        <f>SUM(H106)</f>
        <v>0</v>
      </c>
    </row>
    <row r="106" spans="1:8" s="7" customFormat="1" ht="21">
      <c r="A106" s="49"/>
      <c r="B106" s="50"/>
      <c r="C106" s="49" t="s">
        <v>180</v>
      </c>
      <c r="D106" s="51">
        <v>0</v>
      </c>
      <c r="E106" s="51">
        <v>0</v>
      </c>
      <c r="F106" s="51">
        <v>0</v>
      </c>
      <c r="G106" s="51">
        <v>0</v>
      </c>
      <c r="H106" s="52">
        <f>SUM(D106:G106)</f>
        <v>0</v>
      </c>
    </row>
    <row r="107" spans="1:8" s="7" customFormat="1" ht="21">
      <c r="A107" s="111"/>
      <c r="B107" s="112" t="s">
        <v>181</v>
      </c>
      <c r="C107" s="111"/>
      <c r="D107" s="97">
        <f>SUM(D108)</f>
        <v>0</v>
      </c>
      <c r="E107" s="97">
        <f>SUM(E108)</f>
        <v>0</v>
      </c>
      <c r="F107" s="97">
        <f>SUM(F108)</f>
        <v>0</v>
      </c>
      <c r="G107" s="97">
        <f>SUM(G108)</f>
        <v>0</v>
      </c>
      <c r="H107" s="97">
        <f>SUM(H108)</f>
        <v>0</v>
      </c>
    </row>
    <row r="108" spans="1:8" s="7" customFormat="1" ht="21">
      <c r="A108" s="49"/>
      <c r="B108" s="50"/>
      <c r="C108" s="49" t="s">
        <v>34</v>
      </c>
      <c r="D108" s="51">
        <v>0</v>
      </c>
      <c r="E108" s="51">
        <v>0</v>
      </c>
      <c r="F108" s="51">
        <v>0</v>
      </c>
      <c r="G108" s="51">
        <v>0</v>
      </c>
      <c r="H108" s="52">
        <f>SUM(D108:G108)</f>
        <v>0</v>
      </c>
    </row>
    <row r="109" spans="1:8" s="7" customFormat="1" ht="21">
      <c r="A109" s="111"/>
      <c r="B109" s="112" t="s">
        <v>182</v>
      </c>
      <c r="C109" s="111"/>
      <c r="D109" s="97">
        <f>SUM(D110:D110)</f>
        <v>0</v>
      </c>
      <c r="E109" s="97">
        <f>SUM(E110:E110)</f>
        <v>0</v>
      </c>
      <c r="F109" s="97">
        <f>SUM(F110:F110)</f>
        <v>0</v>
      </c>
      <c r="G109" s="97">
        <f>SUM(G110:G110)</f>
        <v>1000</v>
      </c>
      <c r="H109" s="97">
        <f>SUM(H110:H110)</f>
        <v>1000</v>
      </c>
    </row>
    <row r="110" spans="1:8" s="7" customFormat="1" ht="21">
      <c r="A110" s="49"/>
      <c r="B110" s="50"/>
      <c r="C110" s="49" t="s">
        <v>30</v>
      </c>
      <c r="D110" s="51">
        <v>0</v>
      </c>
      <c r="E110" s="51">
        <v>0</v>
      </c>
      <c r="F110" s="51">
        <v>0</v>
      </c>
      <c r="G110" s="51">
        <v>1000</v>
      </c>
      <c r="H110" s="52">
        <f>SUM(D110:G110)</f>
        <v>1000</v>
      </c>
    </row>
    <row r="111" spans="1:8" s="7" customFormat="1" ht="21">
      <c r="A111" s="111"/>
      <c r="B111" s="112" t="s">
        <v>172</v>
      </c>
      <c r="C111" s="111"/>
      <c r="D111" s="97">
        <f aca="true" t="shared" si="1" ref="D111:H117">SUM(D112)</f>
        <v>0</v>
      </c>
      <c r="E111" s="97">
        <f t="shared" si="1"/>
        <v>0</v>
      </c>
      <c r="F111" s="97">
        <f t="shared" si="1"/>
        <v>333501.49</v>
      </c>
      <c r="G111" s="97">
        <f t="shared" si="1"/>
        <v>-300000</v>
      </c>
      <c r="H111" s="97">
        <f t="shared" si="1"/>
        <v>33501.48999999999</v>
      </c>
    </row>
    <row r="112" spans="1:8" s="7" customFormat="1" ht="42">
      <c r="A112" s="49"/>
      <c r="B112" s="50"/>
      <c r="C112" s="49" t="s">
        <v>183</v>
      </c>
      <c r="D112" s="51">
        <v>0</v>
      </c>
      <c r="E112" s="51">
        <v>0</v>
      </c>
      <c r="F112" s="51">
        <v>333501.49</v>
      </c>
      <c r="G112" s="51">
        <v>-300000</v>
      </c>
      <c r="H112" s="52">
        <f>SUM(D112:G112)</f>
        <v>33501.48999999999</v>
      </c>
    </row>
    <row r="113" spans="1:8" s="7" customFormat="1" ht="21">
      <c r="A113" s="111"/>
      <c r="B113" s="112" t="s">
        <v>188</v>
      </c>
      <c r="C113" s="111"/>
      <c r="D113" s="97">
        <f t="shared" si="1"/>
        <v>0</v>
      </c>
      <c r="E113" s="97">
        <f t="shared" si="1"/>
        <v>0</v>
      </c>
      <c r="F113" s="97">
        <f t="shared" si="1"/>
        <v>0</v>
      </c>
      <c r="G113" s="97">
        <f t="shared" si="1"/>
        <v>0</v>
      </c>
      <c r="H113" s="97">
        <f t="shared" si="1"/>
        <v>0</v>
      </c>
    </row>
    <row r="114" spans="1:8" s="7" customFormat="1" ht="21">
      <c r="A114" s="59"/>
      <c r="B114" s="60"/>
      <c r="C114" s="59" t="s">
        <v>189</v>
      </c>
      <c r="D114" s="51">
        <v>0</v>
      </c>
      <c r="E114" s="51">
        <v>0</v>
      </c>
      <c r="F114" s="51">
        <v>0</v>
      </c>
      <c r="G114" s="51">
        <v>0</v>
      </c>
      <c r="H114" s="52">
        <f>SUM(D114:G114)</f>
        <v>0</v>
      </c>
    </row>
    <row r="115" spans="1:8" s="7" customFormat="1" ht="21">
      <c r="A115" s="111"/>
      <c r="B115" s="112" t="s">
        <v>190</v>
      </c>
      <c r="C115" s="111"/>
      <c r="D115" s="97">
        <f t="shared" si="1"/>
        <v>0</v>
      </c>
      <c r="E115" s="97">
        <f t="shared" si="1"/>
        <v>0</v>
      </c>
      <c r="F115" s="97">
        <f t="shared" si="1"/>
        <v>271035</v>
      </c>
      <c r="G115" s="97">
        <f t="shared" si="1"/>
        <v>0</v>
      </c>
      <c r="H115" s="97">
        <f t="shared" si="1"/>
        <v>271035</v>
      </c>
    </row>
    <row r="116" spans="1:8" s="7" customFormat="1" ht="21">
      <c r="A116" s="59"/>
      <c r="B116" s="60"/>
      <c r="C116" s="59" t="s">
        <v>191</v>
      </c>
      <c r="D116" s="51">
        <v>0</v>
      </c>
      <c r="E116" s="51">
        <v>0</v>
      </c>
      <c r="F116" s="51">
        <v>271035</v>
      </c>
      <c r="G116" s="51">
        <v>0</v>
      </c>
      <c r="H116" s="52">
        <f>SUM(D116:G116)</f>
        <v>271035</v>
      </c>
    </row>
    <row r="117" spans="1:8" s="7" customFormat="1" ht="21">
      <c r="A117" s="111"/>
      <c r="B117" s="112" t="s">
        <v>194</v>
      </c>
      <c r="C117" s="111"/>
      <c r="D117" s="97">
        <f t="shared" si="1"/>
        <v>0</v>
      </c>
      <c r="E117" s="97">
        <f t="shared" si="1"/>
        <v>0</v>
      </c>
      <c r="F117" s="97">
        <f t="shared" si="1"/>
        <v>0</v>
      </c>
      <c r="G117" s="97">
        <f t="shared" si="1"/>
        <v>0</v>
      </c>
      <c r="H117" s="97">
        <f t="shared" si="1"/>
        <v>0</v>
      </c>
    </row>
    <row r="118" spans="1:8" s="7" customFormat="1" ht="21">
      <c r="A118" s="59"/>
      <c r="B118" s="60"/>
      <c r="C118" s="59" t="s">
        <v>196</v>
      </c>
      <c r="D118" s="51">
        <v>0</v>
      </c>
      <c r="E118" s="51">
        <v>0</v>
      </c>
      <c r="F118" s="51">
        <v>0</v>
      </c>
      <c r="G118" s="51">
        <v>0</v>
      </c>
      <c r="H118" s="52">
        <f>SUM(D118:G118)</f>
        <v>0</v>
      </c>
    </row>
    <row r="119" spans="1:11" s="3" customFormat="1" ht="21">
      <c r="A119" s="176" t="s">
        <v>184</v>
      </c>
      <c r="B119" s="177"/>
      <c r="C119" s="178"/>
      <c r="D119" s="68">
        <f>SUM(D6+D54)</f>
        <v>329665.85</v>
      </c>
      <c r="E119" s="68">
        <f>SUM(E6+E54)</f>
        <v>8563619.190000001</v>
      </c>
      <c r="F119" s="68">
        <f>SUM(F6+F54)</f>
        <v>2396284.49</v>
      </c>
      <c r="G119" s="68">
        <f>SUM(G6+G54)</f>
        <v>1619140</v>
      </c>
      <c r="H119" s="68">
        <f>SUM(H6+H54)</f>
        <v>12908709.53</v>
      </c>
      <c r="K119" s="69"/>
    </row>
    <row r="120" spans="2:8" s="70" customFormat="1" ht="18">
      <c r="B120" s="71"/>
      <c r="H120" s="72"/>
    </row>
    <row r="121" spans="2:8" s="70" customFormat="1" ht="18">
      <c r="B121" s="71"/>
      <c r="H121" s="72"/>
    </row>
    <row r="122" spans="1:3" ht="18">
      <c r="A122" s="15" t="s">
        <v>185</v>
      </c>
      <c r="B122" s="33"/>
      <c r="C122" s="15" t="s">
        <v>185</v>
      </c>
    </row>
  </sheetData>
  <sheetProtection/>
  <mergeCells count="6">
    <mergeCell ref="A1:H1"/>
    <mergeCell ref="A2:H2"/>
    <mergeCell ref="A3:H3"/>
    <mergeCell ref="A4:C5"/>
    <mergeCell ref="D4:G4"/>
    <mergeCell ref="A119:C119"/>
  </mergeCells>
  <printOptions/>
  <pageMargins left="0.88" right="0.64" top="0.48" bottom="0.31496062992125984" header="0.31496062992125984" footer="0.31496062992125984"/>
  <pageSetup horizontalDpi="600" verticalDpi="600" orientation="landscape" paperSize="9" scale="90" r:id="rId1"/>
  <rowBreaks count="3" manualBreakCount="3">
    <brk id="29" max="255" man="1"/>
    <brk id="53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5"/>
  <sheetViews>
    <sheetView zoomScalePageLayoutView="0" workbookViewId="0" topLeftCell="A1">
      <selection activeCell="C21" sqref="C21"/>
    </sheetView>
  </sheetViews>
  <sheetFormatPr defaultColWidth="6.8515625" defaultRowHeight="12.75"/>
  <cols>
    <col min="1" max="1" width="18.00390625" style="15" customWidth="1"/>
    <col min="2" max="2" width="16.00390625" style="15" customWidth="1"/>
    <col min="3" max="3" width="87.00390625" style="89" customWidth="1"/>
    <col min="4" max="4" width="12.7109375" style="15" bestFit="1" customWidth="1"/>
    <col min="5" max="5" width="29.421875" style="44" bestFit="1" customWidth="1"/>
    <col min="6" max="6" width="6.8515625" style="15" customWidth="1"/>
    <col min="7" max="7" width="8.7109375" style="15" bestFit="1" customWidth="1"/>
    <col min="8" max="16384" width="6.8515625" style="15" customWidth="1"/>
  </cols>
  <sheetData>
    <row r="1" spans="1:5" s="9" customFormat="1" ht="21">
      <c r="A1" s="188" t="s">
        <v>0</v>
      </c>
      <c r="B1" s="188"/>
      <c r="C1" s="188"/>
      <c r="D1" s="188"/>
      <c r="E1" s="188"/>
    </row>
    <row r="2" spans="1:5" s="9" customFormat="1" ht="21">
      <c r="A2" s="188" t="s">
        <v>68</v>
      </c>
      <c r="B2" s="188"/>
      <c r="C2" s="188"/>
      <c r="D2" s="188"/>
      <c r="E2" s="188"/>
    </row>
    <row r="3" spans="1:5" s="9" customFormat="1" ht="21">
      <c r="A3" s="189" t="s">
        <v>361</v>
      </c>
      <c r="B3" s="189"/>
      <c r="C3" s="189"/>
      <c r="D3" s="189"/>
      <c r="E3" s="189"/>
    </row>
    <row r="4" spans="1:5" s="11" customFormat="1" ht="18.75">
      <c r="A4" s="10"/>
      <c r="B4" s="10"/>
      <c r="C4" s="81"/>
      <c r="D4" s="10"/>
      <c r="E4" s="34"/>
    </row>
    <row r="5" spans="1:5" s="11" customFormat="1" ht="18.75">
      <c r="A5" s="12" t="s">
        <v>69</v>
      </c>
      <c r="B5" s="12" t="s">
        <v>70</v>
      </c>
      <c r="C5" s="82" t="s">
        <v>1</v>
      </c>
      <c r="D5" s="12" t="s">
        <v>71</v>
      </c>
      <c r="E5" s="35" t="s">
        <v>2</v>
      </c>
    </row>
    <row r="6" spans="1:5" ht="18">
      <c r="A6" s="13" t="s">
        <v>72</v>
      </c>
      <c r="B6" s="13" t="s">
        <v>73</v>
      </c>
      <c r="C6" s="83"/>
      <c r="D6" s="14">
        <f>SUM(D7:D9)</f>
        <v>97500</v>
      </c>
      <c r="E6" s="36"/>
    </row>
    <row r="7" spans="1:5" ht="72">
      <c r="A7" s="16" t="s">
        <v>212</v>
      </c>
      <c r="B7" s="16" t="s">
        <v>213</v>
      </c>
      <c r="C7" s="84" t="s">
        <v>214</v>
      </c>
      <c r="D7" s="19">
        <v>68000</v>
      </c>
      <c r="E7" s="16" t="s">
        <v>45</v>
      </c>
    </row>
    <row r="8" spans="1:5" ht="54">
      <c r="A8" s="16" t="s">
        <v>215</v>
      </c>
      <c r="B8" s="16" t="s">
        <v>216</v>
      </c>
      <c r="C8" s="84" t="s">
        <v>217</v>
      </c>
      <c r="D8" s="19">
        <v>29500</v>
      </c>
      <c r="E8" s="16" t="s">
        <v>45</v>
      </c>
    </row>
    <row r="9" spans="1:5" ht="18">
      <c r="A9" s="16"/>
      <c r="B9" s="17"/>
      <c r="C9" s="130"/>
      <c r="D9" s="17"/>
      <c r="E9" s="37"/>
    </row>
    <row r="10" spans="1:5" ht="18">
      <c r="A10" s="13" t="s">
        <v>166</v>
      </c>
      <c r="B10" s="13" t="s">
        <v>167</v>
      </c>
      <c r="C10" s="83"/>
      <c r="D10" s="18">
        <f>SUM(D11:D11)</f>
        <v>0</v>
      </c>
      <c r="E10" s="36"/>
    </row>
    <row r="11" spans="1:5" ht="18">
      <c r="A11" s="16"/>
      <c r="B11" s="16"/>
      <c r="C11" s="84"/>
      <c r="D11" s="20"/>
      <c r="E11" s="37"/>
    </row>
    <row r="12" spans="1:5" ht="18">
      <c r="A12" s="13" t="s">
        <v>74</v>
      </c>
      <c r="B12" s="13" t="s">
        <v>75</v>
      </c>
      <c r="C12" s="83"/>
      <c r="D12" s="18">
        <f>SUM(D13:D13)</f>
        <v>0</v>
      </c>
      <c r="E12" s="36"/>
    </row>
    <row r="13" spans="1:5" ht="18">
      <c r="A13" s="16"/>
      <c r="B13" s="16"/>
      <c r="C13" s="84"/>
      <c r="D13" s="20"/>
      <c r="E13" s="37"/>
    </row>
    <row r="14" spans="1:5" ht="18">
      <c r="A14" s="13" t="s">
        <v>76</v>
      </c>
      <c r="B14" s="13" t="s">
        <v>77</v>
      </c>
      <c r="C14" s="83"/>
      <c r="D14" s="18">
        <f>SUM(D15:D15)</f>
        <v>0</v>
      </c>
      <c r="E14" s="36"/>
    </row>
    <row r="15" spans="1:5" ht="18">
      <c r="A15" s="16"/>
      <c r="B15" s="16"/>
      <c r="C15" s="84"/>
      <c r="D15" s="19"/>
      <c r="E15" s="37"/>
    </row>
    <row r="16" spans="1:5" s="21" customFormat="1" ht="18">
      <c r="A16" s="13" t="s">
        <v>78</v>
      </c>
      <c r="B16" s="13" t="s">
        <v>79</v>
      </c>
      <c r="C16" s="83"/>
      <c r="D16" s="18">
        <f>SUM(D17:D17)</f>
        <v>0</v>
      </c>
      <c r="E16" s="36"/>
    </row>
    <row r="17" spans="1:5" s="21" customFormat="1" ht="18">
      <c r="A17" s="22"/>
      <c r="B17" s="22"/>
      <c r="C17" s="85"/>
      <c r="D17" s="22"/>
      <c r="E17" s="39"/>
    </row>
    <row r="18" spans="1:5" s="21" customFormat="1" ht="18">
      <c r="A18" s="13" t="s">
        <v>80</v>
      </c>
      <c r="B18" s="13" t="s">
        <v>81</v>
      </c>
      <c r="C18" s="83"/>
      <c r="D18" s="18">
        <f>SUM(D19:D33)</f>
        <v>2848370</v>
      </c>
      <c r="E18" s="36"/>
    </row>
    <row r="19" spans="1:5" ht="36">
      <c r="A19" s="16" t="s">
        <v>218</v>
      </c>
      <c r="B19" s="16" t="s">
        <v>219</v>
      </c>
      <c r="C19" s="84" t="s">
        <v>220</v>
      </c>
      <c r="D19" s="19">
        <v>2000</v>
      </c>
      <c r="E19" s="16" t="s">
        <v>3</v>
      </c>
    </row>
    <row r="20" spans="1:5" ht="36">
      <c r="A20" s="16" t="s">
        <v>218</v>
      </c>
      <c r="B20" s="16" t="s">
        <v>221</v>
      </c>
      <c r="C20" s="84" t="s">
        <v>222</v>
      </c>
      <c r="D20" s="19">
        <v>90000</v>
      </c>
      <c r="E20" s="16" t="s">
        <v>3</v>
      </c>
    </row>
    <row r="21" spans="1:5" ht="36">
      <c r="A21" s="16" t="s">
        <v>223</v>
      </c>
      <c r="B21" s="16" t="s">
        <v>224</v>
      </c>
      <c r="C21" s="84" t="s">
        <v>225</v>
      </c>
      <c r="D21" s="19">
        <v>2000</v>
      </c>
      <c r="E21" s="16" t="s">
        <v>3</v>
      </c>
    </row>
    <row r="22" spans="1:5" s="95" customFormat="1" ht="36">
      <c r="A22" s="92" t="s">
        <v>226</v>
      </c>
      <c r="B22" s="92" t="s">
        <v>227</v>
      </c>
      <c r="C22" s="93" t="s">
        <v>228</v>
      </c>
      <c r="D22" s="94">
        <v>50000</v>
      </c>
      <c r="E22" s="92" t="s">
        <v>3</v>
      </c>
    </row>
    <row r="23" spans="1:5" s="95" customFormat="1" ht="36">
      <c r="A23" s="92" t="s">
        <v>229</v>
      </c>
      <c r="B23" s="92" t="s">
        <v>230</v>
      </c>
      <c r="C23" s="93" t="s">
        <v>231</v>
      </c>
      <c r="D23" s="94">
        <v>2000</v>
      </c>
      <c r="E23" s="92" t="s">
        <v>3</v>
      </c>
    </row>
    <row r="24" spans="1:5" s="95" customFormat="1" ht="36">
      <c r="A24" s="92" t="s">
        <v>232</v>
      </c>
      <c r="B24" s="92" t="s">
        <v>233</v>
      </c>
      <c r="C24" s="93" t="s">
        <v>234</v>
      </c>
      <c r="D24" s="94">
        <v>2450000</v>
      </c>
      <c r="E24" s="92" t="s">
        <v>3</v>
      </c>
    </row>
    <row r="25" spans="1:5" ht="36">
      <c r="A25" s="16" t="s">
        <v>235</v>
      </c>
      <c r="B25" s="16" t="s">
        <v>236</v>
      </c>
      <c r="C25" s="84" t="s">
        <v>237</v>
      </c>
      <c r="D25" s="19">
        <v>2000</v>
      </c>
      <c r="E25" s="16" t="s">
        <v>3</v>
      </c>
    </row>
    <row r="26" spans="1:5" ht="36">
      <c r="A26" s="16" t="s">
        <v>238</v>
      </c>
      <c r="B26" s="16" t="s">
        <v>239</v>
      </c>
      <c r="C26" s="84" t="s">
        <v>240</v>
      </c>
      <c r="D26" s="19">
        <v>6500</v>
      </c>
      <c r="E26" s="16" t="s">
        <v>3</v>
      </c>
    </row>
    <row r="27" spans="1:5" ht="36">
      <c r="A27" s="16" t="s">
        <v>241</v>
      </c>
      <c r="B27" s="16" t="s">
        <v>242</v>
      </c>
      <c r="C27" s="84" t="s">
        <v>243</v>
      </c>
      <c r="D27" s="19">
        <v>2000</v>
      </c>
      <c r="E27" s="16" t="s">
        <v>3</v>
      </c>
    </row>
    <row r="28" spans="1:5" ht="54">
      <c r="A28" s="16" t="s">
        <v>244</v>
      </c>
      <c r="B28" s="16" t="s">
        <v>245</v>
      </c>
      <c r="C28" s="84" t="s">
        <v>246</v>
      </c>
      <c r="D28" s="19">
        <v>74800</v>
      </c>
      <c r="E28" s="16" t="s">
        <v>3</v>
      </c>
    </row>
    <row r="29" spans="1:5" ht="36">
      <c r="A29" s="16" t="s">
        <v>247</v>
      </c>
      <c r="B29" s="16" t="s">
        <v>248</v>
      </c>
      <c r="C29" s="84" t="s">
        <v>249</v>
      </c>
      <c r="D29" s="19">
        <v>30000</v>
      </c>
      <c r="E29" s="16" t="s">
        <v>3</v>
      </c>
    </row>
    <row r="30" spans="1:5" ht="36">
      <c r="A30" s="16" t="s">
        <v>250</v>
      </c>
      <c r="B30" s="16" t="s">
        <v>251</v>
      </c>
      <c r="C30" s="84" t="s">
        <v>252</v>
      </c>
      <c r="D30" s="19">
        <v>83070</v>
      </c>
      <c r="E30" s="16" t="s">
        <v>3</v>
      </c>
    </row>
    <row r="31" spans="1:5" ht="36">
      <c r="A31" s="16" t="s">
        <v>253</v>
      </c>
      <c r="B31" s="16" t="s">
        <v>254</v>
      </c>
      <c r="C31" s="84" t="s">
        <v>255</v>
      </c>
      <c r="D31" s="19">
        <v>4000</v>
      </c>
      <c r="E31" s="16" t="s">
        <v>3</v>
      </c>
    </row>
    <row r="32" spans="1:5" ht="36">
      <c r="A32" s="16" t="s">
        <v>256</v>
      </c>
      <c r="B32" s="16" t="s">
        <v>257</v>
      </c>
      <c r="C32" s="84" t="s">
        <v>258</v>
      </c>
      <c r="D32" s="19">
        <v>50000</v>
      </c>
      <c r="E32" s="16" t="s">
        <v>3</v>
      </c>
    </row>
    <row r="33" spans="1:5" ht="18">
      <c r="A33" s="16"/>
      <c r="B33" s="16"/>
      <c r="C33" s="84"/>
      <c r="D33" s="19"/>
      <c r="E33" s="40"/>
    </row>
    <row r="34" spans="1:5" s="21" customFormat="1" ht="18">
      <c r="A34" s="13" t="s">
        <v>82</v>
      </c>
      <c r="B34" s="13" t="s">
        <v>83</v>
      </c>
      <c r="C34" s="83"/>
      <c r="D34" s="18">
        <f>SUM(D35:D36)</f>
        <v>1198</v>
      </c>
      <c r="E34" s="36"/>
    </row>
    <row r="35" spans="1:5" ht="54">
      <c r="A35" s="16" t="s">
        <v>259</v>
      </c>
      <c r="B35" s="16" t="s">
        <v>260</v>
      </c>
      <c r="C35" s="84" t="s">
        <v>261</v>
      </c>
      <c r="D35" s="19">
        <v>1198</v>
      </c>
      <c r="E35" s="16" t="s">
        <v>4</v>
      </c>
    </row>
    <row r="36" spans="1:5" ht="18">
      <c r="A36" s="16"/>
      <c r="B36" s="16"/>
      <c r="C36" s="84"/>
      <c r="D36" s="19"/>
      <c r="E36" s="37"/>
    </row>
    <row r="37" spans="1:5" s="21" customFormat="1" ht="18">
      <c r="A37" s="13" t="s">
        <v>84</v>
      </c>
      <c r="B37" s="13" t="s">
        <v>85</v>
      </c>
      <c r="C37" s="83"/>
      <c r="D37" s="18">
        <f>SUM(D38:D43)</f>
        <v>1140850</v>
      </c>
      <c r="E37" s="36"/>
    </row>
    <row r="38" spans="1:5" s="95" customFormat="1" ht="36">
      <c r="A38" s="92" t="s">
        <v>232</v>
      </c>
      <c r="B38" s="92" t="s">
        <v>262</v>
      </c>
      <c r="C38" s="93" t="s">
        <v>263</v>
      </c>
      <c r="D38" s="94">
        <v>1050000</v>
      </c>
      <c r="E38" s="92" t="s">
        <v>7</v>
      </c>
    </row>
    <row r="39" spans="1:5" s="95" customFormat="1" ht="36">
      <c r="A39" s="92" t="s">
        <v>264</v>
      </c>
      <c r="B39" s="92" t="s">
        <v>265</v>
      </c>
      <c r="C39" s="93" t="s">
        <v>266</v>
      </c>
      <c r="D39" s="94">
        <v>100</v>
      </c>
      <c r="E39" s="92" t="s">
        <v>7</v>
      </c>
    </row>
    <row r="40" spans="1:5" ht="36">
      <c r="A40" s="16" t="s">
        <v>267</v>
      </c>
      <c r="B40" s="16" t="s">
        <v>268</v>
      </c>
      <c r="C40" s="84" t="s">
        <v>269</v>
      </c>
      <c r="D40" s="19">
        <v>10000</v>
      </c>
      <c r="E40" s="16" t="s">
        <v>7</v>
      </c>
    </row>
    <row r="41" spans="1:5" ht="54">
      <c r="A41" s="16" t="s">
        <v>241</v>
      </c>
      <c r="B41" s="16" t="s">
        <v>270</v>
      </c>
      <c r="C41" s="84" t="s">
        <v>271</v>
      </c>
      <c r="D41" s="19">
        <v>45000</v>
      </c>
      <c r="E41" s="16" t="s">
        <v>7</v>
      </c>
    </row>
    <row r="42" spans="1:5" ht="36">
      <c r="A42" s="16" t="s">
        <v>272</v>
      </c>
      <c r="B42" s="16" t="s">
        <v>273</v>
      </c>
      <c r="C42" s="84" t="s">
        <v>274</v>
      </c>
      <c r="D42" s="19">
        <v>35750</v>
      </c>
      <c r="E42" s="16" t="s">
        <v>7</v>
      </c>
    </row>
    <row r="43" spans="1:5" ht="18">
      <c r="A43" s="16"/>
      <c r="B43" s="16"/>
      <c r="C43" s="84"/>
      <c r="D43" s="40"/>
      <c r="E43" s="37"/>
    </row>
    <row r="44" spans="1:5" s="21" customFormat="1" ht="18">
      <c r="A44" s="13" t="s">
        <v>86</v>
      </c>
      <c r="B44" s="13" t="s">
        <v>87</v>
      </c>
      <c r="C44" s="83"/>
      <c r="D44" s="18">
        <f>SUM(D45)</f>
        <v>0</v>
      </c>
      <c r="E44" s="36"/>
    </row>
    <row r="45" spans="1:5" s="21" customFormat="1" ht="18">
      <c r="A45" s="22"/>
      <c r="B45" s="22"/>
      <c r="C45" s="85"/>
      <c r="D45" s="20"/>
      <c r="E45" s="39"/>
    </row>
    <row r="46" spans="1:5" s="21" customFormat="1" ht="18">
      <c r="A46" s="13" t="s">
        <v>158</v>
      </c>
      <c r="B46" s="13" t="s">
        <v>159</v>
      </c>
      <c r="C46" s="83"/>
      <c r="D46" s="18">
        <f>SUM(D47:D48)</f>
        <v>-3500000</v>
      </c>
      <c r="E46" s="36"/>
    </row>
    <row r="47" spans="1:5" s="116" customFormat="1" ht="36">
      <c r="A47" s="16" t="s">
        <v>232</v>
      </c>
      <c r="B47" s="16" t="s">
        <v>275</v>
      </c>
      <c r="C47" s="84" t="s">
        <v>234</v>
      </c>
      <c r="D47" s="19">
        <v>-2450000</v>
      </c>
      <c r="E47" s="16" t="s">
        <v>11</v>
      </c>
    </row>
    <row r="48" spans="1:5" s="116" customFormat="1" ht="36">
      <c r="A48" s="16" t="s">
        <v>232</v>
      </c>
      <c r="B48" s="16" t="s">
        <v>276</v>
      </c>
      <c r="C48" s="84" t="s">
        <v>263</v>
      </c>
      <c r="D48" s="19">
        <v>-1050000</v>
      </c>
      <c r="E48" s="16" t="s">
        <v>11</v>
      </c>
    </row>
    <row r="49" spans="1:5" ht="18">
      <c r="A49" s="16"/>
      <c r="B49" s="16"/>
      <c r="C49" s="84"/>
      <c r="D49" s="19"/>
      <c r="E49" s="16"/>
    </row>
    <row r="50" spans="1:5" s="21" customFormat="1" ht="18">
      <c r="A50" s="13" t="s">
        <v>151</v>
      </c>
      <c r="B50" s="13" t="s">
        <v>152</v>
      </c>
      <c r="C50" s="83"/>
      <c r="D50" s="18">
        <f>SUM(D51:D51)</f>
        <v>0</v>
      </c>
      <c r="E50" s="36"/>
    </row>
    <row r="51" spans="1:5" s="21" customFormat="1" ht="18">
      <c r="A51" s="22"/>
      <c r="B51" s="22"/>
      <c r="C51" s="85"/>
      <c r="D51" s="20"/>
      <c r="E51" s="39"/>
    </row>
    <row r="52" spans="1:5" s="21" customFormat="1" ht="18">
      <c r="A52" s="13" t="s">
        <v>88</v>
      </c>
      <c r="B52" s="13" t="s">
        <v>89</v>
      </c>
      <c r="C52" s="83"/>
      <c r="D52" s="14">
        <f>SUM(D53:D53)</f>
        <v>0</v>
      </c>
      <c r="E52" s="36"/>
    </row>
    <row r="53" spans="1:5" ht="18">
      <c r="A53" s="16"/>
      <c r="B53" s="16"/>
      <c r="C53" s="84"/>
      <c r="D53" s="19"/>
      <c r="E53" s="37"/>
    </row>
    <row r="54" spans="1:5" s="21" customFormat="1" ht="18">
      <c r="A54" s="13" t="s">
        <v>164</v>
      </c>
      <c r="B54" s="13" t="s">
        <v>165</v>
      </c>
      <c r="C54" s="83"/>
      <c r="D54" s="14">
        <f>SUM(D55:D55)</f>
        <v>0</v>
      </c>
      <c r="E54" s="36"/>
    </row>
    <row r="55" spans="1:5" ht="18">
      <c r="A55" s="16"/>
      <c r="B55" s="16"/>
      <c r="C55" s="84"/>
      <c r="D55" s="19"/>
      <c r="E55" s="16"/>
    </row>
    <row r="56" spans="1:5" s="21" customFormat="1" ht="18">
      <c r="A56" s="13" t="s">
        <v>90</v>
      </c>
      <c r="B56" s="13" t="s">
        <v>91</v>
      </c>
      <c r="C56" s="83"/>
      <c r="D56" s="14">
        <f>SUM(D57:D57)</f>
        <v>0</v>
      </c>
      <c r="E56" s="36"/>
    </row>
    <row r="57" spans="1:5" ht="18">
      <c r="A57" s="16"/>
      <c r="B57" s="16"/>
      <c r="C57" s="84"/>
      <c r="D57" s="19"/>
      <c r="E57" s="37"/>
    </row>
    <row r="58" spans="1:5" s="21" customFormat="1" ht="18">
      <c r="A58" s="13" t="s">
        <v>92</v>
      </c>
      <c r="B58" s="13" t="s">
        <v>93</v>
      </c>
      <c r="C58" s="83"/>
      <c r="D58" s="14">
        <f>SUM(D59)</f>
        <v>0</v>
      </c>
      <c r="E58" s="36"/>
    </row>
    <row r="59" spans="1:5" ht="18">
      <c r="A59" s="16"/>
      <c r="B59" s="16"/>
      <c r="C59" s="84"/>
      <c r="D59" s="19"/>
      <c r="E59" s="37"/>
    </row>
    <row r="60" spans="1:5" s="21" customFormat="1" ht="18">
      <c r="A60" s="13" t="s">
        <v>94</v>
      </c>
      <c r="B60" s="13" t="s">
        <v>95</v>
      </c>
      <c r="C60" s="83"/>
      <c r="D60" s="14">
        <f>SUM(D61:D61)</f>
        <v>0</v>
      </c>
      <c r="E60" s="36"/>
    </row>
    <row r="61" spans="1:5" ht="18">
      <c r="A61" s="16"/>
      <c r="B61" s="16"/>
      <c r="C61" s="84"/>
      <c r="D61" s="19"/>
      <c r="E61" s="37"/>
    </row>
    <row r="62" spans="1:5" s="21" customFormat="1" ht="18">
      <c r="A62" s="13" t="s">
        <v>149</v>
      </c>
      <c r="B62" s="13" t="s">
        <v>150</v>
      </c>
      <c r="C62" s="83"/>
      <c r="D62" s="14">
        <f>SUM(D63:D63)</f>
        <v>0</v>
      </c>
      <c r="E62" s="36"/>
    </row>
    <row r="63" spans="1:5" s="33" customFormat="1" ht="18">
      <c r="A63" s="32"/>
      <c r="B63" s="32"/>
      <c r="C63" s="84"/>
      <c r="D63" s="74"/>
      <c r="E63" s="32"/>
    </row>
    <row r="64" spans="1:5" s="21" customFormat="1" ht="18">
      <c r="A64" s="13" t="s">
        <v>153</v>
      </c>
      <c r="B64" s="13" t="s">
        <v>154</v>
      </c>
      <c r="C64" s="83"/>
      <c r="D64" s="14">
        <f>SUM(D65:D65)</f>
        <v>0</v>
      </c>
      <c r="E64" s="36"/>
    </row>
    <row r="65" spans="1:5" ht="18">
      <c r="A65" s="16"/>
      <c r="B65" s="16"/>
      <c r="C65" s="84"/>
      <c r="D65" s="19"/>
      <c r="E65" s="16"/>
    </row>
    <row r="66" spans="1:5" s="21" customFormat="1" ht="18">
      <c r="A66" s="13" t="s">
        <v>155</v>
      </c>
      <c r="B66" s="13" t="s">
        <v>156</v>
      </c>
      <c r="C66" s="83"/>
      <c r="D66" s="14">
        <f>SUM(D67:D67)</f>
        <v>0</v>
      </c>
      <c r="E66" s="36"/>
    </row>
    <row r="67" spans="1:5" ht="18">
      <c r="A67" s="16"/>
      <c r="B67" s="16"/>
      <c r="C67" s="84"/>
      <c r="D67" s="19"/>
      <c r="E67" s="16"/>
    </row>
    <row r="68" spans="1:5" ht="18">
      <c r="A68" s="13" t="s">
        <v>277</v>
      </c>
      <c r="B68" s="13" t="s">
        <v>278</v>
      </c>
      <c r="C68" s="83"/>
      <c r="D68" s="18">
        <f>SUM(D69:D70)</f>
        <v>100000</v>
      </c>
      <c r="E68" s="117"/>
    </row>
    <row r="69" spans="1:5" ht="54">
      <c r="A69" s="16" t="s">
        <v>212</v>
      </c>
      <c r="B69" s="16" t="s">
        <v>279</v>
      </c>
      <c r="C69" s="84" t="s">
        <v>280</v>
      </c>
      <c r="D69" s="19">
        <v>100000</v>
      </c>
      <c r="E69" s="84" t="s">
        <v>281</v>
      </c>
    </row>
    <row r="70" spans="1:5" ht="18">
      <c r="A70" s="16"/>
      <c r="B70" s="16"/>
      <c r="C70" s="84"/>
      <c r="D70" s="19"/>
      <c r="E70" s="16"/>
    </row>
    <row r="71" spans="1:5" s="21" customFormat="1" ht="18">
      <c r="A71" s="118" t="s">
        <v>96</v>
      </c>
      <c r="B71" s="118" t="s">
        <v>97</v>
      </c>
      <c r="C71" s="119"/>
      <c r="D71" s="120">
        <f>SUM(D72:D72)</f>
        <v>0</v>
      </c>
      <c r="E71" s="121"/>
    </row>
    <row r="72" spans="1:5" ht="18">
      <c r="A72" s="16"/>
      <c r="B72" s="16"/>
      <c r="C72" s="84"/>
      <c r="D72" s="19"/>
      <c r="E72" s="37"/>
    </row>
    <row r="73" spans="1:5" s="21" customFormat="1" ht="18">
      <c r="A73" s="25" t="s">
        <v>98</v>
      </c>
      <c r="B73" s="25" t="s">
        <v>99</v>
      </c>
      <c r="C73" s="88"/>
      <c r="D73" s="27">
        <f>SUM(D74:D74)</f>
        <v>0</v>
      </c>
      <c r="E73" s="41"/>
    </row>
    <row r="74" spans="1:5" s="21" customFormat="1" ht="18">
      <c r="A74" s="22"/>
      <c r="B74" s="23"/>
      <c r="C74" s="87"/>
      <c r="D74" s="23"/>
      <c r="E74" s="39"/>
    </row>
    <row r="75" spans="1:5" s="21" customFormat="1" ht="18">
      <c r="A75" s="25" t="s">
        <v>100</v>
      </c>
      <c r="B75" s="25" t="s">
        <v>101</v>
      </c>
      <c r="C75" s="88"/>
      <c r="D75" s="26">
        <f>SUM(D76:D83)</f>
        <v>2399500</v>
      </c>
      <c r="E75" s="41"/>
    </row>
    <row r="76" spans="1:5" ht="36">
      <c r="A76" s="16" t="s">
        <v>259</v>
      </c>
      <c r="B76" s="16" t="s">
        <v>282</v>
      </c>
      <c r="C76" s="84" t="s">
        <v>283</v>
      </c>
      <c r="D76" s="19">
        <v>81000</v>
      </c>
      <c r="E76" s="16" t="s">
        <v>47</v>
      </c>
    </row>
    <row r="77" spans="1:5" ht="54">
      <c r="A77" s="16" t="s">
        <v>259</v>
      </c>
      <c r="B77" s="16" t="s">
        <v>284</v>
      </c>
      <c r="C77" s="84" t="s">
        <v>285</v>
      </c>
      <c r="D77" s="19">
        <v>41000</v>
      </c>
      <c r="E77" s="16" t="s">
        <v>47</v>
      </c>
    </row>
    <row r="78" spans="1:5" ht="36">
      <c r="A78" s="16" t="s">
        <v>286</v>
      </c>
      <c r="B78" s="16" t="s">
        <v>287</v>
      </c>
      <c r="C78" s="84" t="s">
        <v>288</v>
      </c>
      <c r="D78" s="19">
        <v>1500000</v>
      </c>
      <c r="E78" s="16" t="s">
        <v>47</v>
      </c>
    </row>
    <row r="79" spans="1:5" ht="36">
      <c r="A79" s="16" t="s">
        <v>286</v>
      </c>
      <c r="B79" s="16" t="s">
        <v>289</v>
      </c>
      <c r="C79" s="84" t="s">
        <v>290</v>
      </c>
      <c r="D79" s="19">
        <v>37000</v>
      </c>
      <c r="E79" s="16" t="s">
        <v>47</v>
      </c>
    </row>
    <row r="80" spans="1:5" ht="36">
      <c r="A80" s="16" t="s">
        <v>244</v>
      </c>
      <c r="B80" s="16" t="s">
        <v>291</v>
      </c>
      <c r="C80" s="84" t="s">
        <v>292</v>
      </c>
      <c r="D80" s="19">
        <v>300000</v>
      </c>
      <c r="E80" s="16" t="s">
        <v>47</v>
      </c>
    </row>
    <row r="81" spans="1:5" ht="54">
      <c r="A81" s="16" t="s">
        <v>293</v>
      </c>
      <c r="B81" s="16" t="s">
        <v>294</v>
      </c>
      <c r="C81" s="84" t="s">
        <v>295</v>
      </c>
      <c r="D81" s="19">
        <v>40500</v>
      </c>
      <c r="E81" s="16" t="s">
        <v>47</v>
      </c>
    </row>
    <row r="82" spans="1:5" ht="36">
      <c r="A82" s="16" t="s">
        <v>296</v>
      </c>
      <c r="B82" s="16" t="s">
        <v>297</v>
      </c>
      <c r="C82" s="84" t="s">
        <v>298</v>
      </c>
      <c r="D82" s="19">
        <v>400000</v>
      </c>
      <c r="E82" s="16" t="s">
        <v>47</v>
      </c>
    </row>
    <row r="83" spans="1:5" s="31" customFormat="1" ht="18">
      <c r="A83" s="16"/>
      <c r="B83" s="16"/>
      <c r="C83" s="84"/>
      <c r="D83" s="19"/>
      <c r="E83" s="16"/>
    </row>
    <row r="84" spans="1:5" s="21" customFormat="1" ht="18">
      <c r="A84" s="25" t="s">
        <v>102</v>
      </c>
      <c r="B84" s="25" t="s">
        <v>103</v>
      </c>
      <c r="C84" s="88"/>
      <c r="D84" s="26">
        <f>SUM(D85:D86)</f>
        <v>0</v>
      </c>
      <c r="E84" s="41"/>
    </row>
    <row r="85" spans="1:5" ht="18">
      <c r="A85" s="16"/>
      <c r="B85" s="16"/>
      <c r="C85" s="84"/>
      <c r="D85" s="19"/>
      <c r="E85" s="37"/>
    </row>
    <row r="86" spans="1:5" s="21" customFormat="1" ht="18">
      <c r="A86" s="22"/>
      <c r="B86" s="22"/>
      <c r="C86" s="85"/>
      <c r="D86" s="20"/>
      <c r="E86" s="39"/>
    </row>
    <row r="87" spans="1:5" s="21" customFormat="1" ht="18">
      <c r="A87" s="25" t="s">
        <v>104</v>
      </c>
      <c r="B87" s="25" t="s">
        <v>105</v>
      </c>
      <c r="C87" s="88"/>
      <c r="D87" s="26">
        <f>SUM(D88:D90)</f>
        <v>213050</v>
      </c>
      <c r="E87" s="41"/>
    </row>
    <row r="88" spans="1:5" s="95" customFormat="1" ht="54">
      <c r="A88" s="92" t="s">
        <v>299</v>
      </c>
      <c r="B88" s="92" t="s">
        <v>300</v>
      </c>
      <c r="C88" s="191" t="s">
        <v>301</v>
      </c>
      <c r="D88" s="94">
        <v>100000</v>
      </c>
      <c r="E88" s="92" t="s">
        <v>45</v>
      </c>
    </row>
    <row r="89" spans="1:5" ht="54">
      <c r="A89" s="16" t="s">
        <v>302</v>
      </c>
      <c r="B89" s="16" t="s">
        <v>303</v>
      </c>
      <c r="C89" s="84" t="s">
        <v>304</v>
      </c>
      <c r="D89" s="19">
        <v>113050</v>
      </c>
      <c r="E89" s="16" t="s">
        <v>45</v>
      </c>
    </row>
    <row r="90" spans="1:5" s="31" customFormat="1" ht="18">
      <c r="A90" s="16"/>
      <c r="B90" s="16"/>
      <c r="C90" s="84"/>
      <c r="D90" s="19"/>
      <c r="E90" s="16"/>
    </row>
    <row r="91" spans="1:5" s="21" customFormat="1" ht="18">
      <c r="A91" s="25" t="s">
        <v>106</v>
      </c>
      <c r="B91" s="25" t="s">
        <v>107</v>
      </c>
      <c r="C91" s="88"/>
      <c r="D91" s="26">
        <f>SUM(D92:D93)</f>
        <v>27500</v>
      </c>
      <c r="E91" s="41"/>
    </row>
    <row r="92" spans="1:5" ht="54">
      <c r="A92" s="16" t="s">
        <v>272</v>
      </c>
      <c r="B92" s="16" t="s">
        <v>305</v>
      </c>
      <c r="C92" s="84" t="s">
        <v>306</v>
      </c>
      <c r="D92" s="19">
        <v>27500</v>
      </c>
      <c r="E92" s="16" t="s">
        <v>46</v>
      </c>
    </row>
    <row r="93" spans="1:5" ht="18">
      <c r="A93" s="22"/>
      <c r="B93" s="22"/>
      <c r="C93" s="85"/>
      <c r="D93" s="20"/>
      <c r="E93" s="39"/>
    </row>
    <row r="94" spans="1:5" ht="18">
      <c r="A94" s="25" t="s">
        <v>108</v>
      </c>
      <c r="B94" s="25" t="s">
        <v>109</v>
      </c>
      <c r="C94" s="88"/>
      <c r="D94" s="26">
        <f>SUM(D95:D95)</f>
        <v>0</v>
      </c>
      <c r="E94" s="41"/>
    </row>
    <row r="95" spans="1:5" ht="18">
      <c r="A95" s="22"/>
      <c r="B95" s="22"/>
      <c r="C95" s="85"/>
      <c r="D95" s="20"/>
      <c r="E95" s="39"/>
    </row>
    <row r="96" spans="1:5" s="21" customFormat="1" ht="18">
      <c r="A96" s="25" t="s">
        <v>110</v>
      </c>
      <c r="B96" s="25" t="s">
        <v>111</v>
      </c>
      <c r="C96" s="88"/>
      <c r="D96" s="26">
        <f>SUM(D97:D97)</f>
        <v>0</v>
      </c>
      <c r="E96" s="41"/>
    </row>
    <row r="97" spans="1:5" ht="18">
      <c r="A97" s="16"/>
      <c r="B97" s="16"/>
      <c r="C97" s="84"/>
      <c r="D97" s="19"/>
      <c r="E97" s="37"/>
    </row>
    <row r="98" spans="1:5" ht="18">
      <c r="A98" s="25" t="s">
        <v>112</v>
      </c>
      <c r="B98" s="25" t="s">
        <v>113</v>
      </c>
      <c r="C98" s="88"/>
      <c r="D98" s="26">
        <f>SUM(D99:D99)</f>
        <v>0</v>
      </c>
      <c r="E98" s="41"/>
    </row>
    <row r="99" spans="1:5" s="33" customFormat="1" ht="18">
      <c r="A99" s="22"/>
      <c r="B99" s="22"/>
      <c r="C99" s="85"/>
      <c r="D99" s="20"/>
      <c r="E99" s="39"/>
    </row>
    <row r="100" spans="1:5" s="21" customFormat="1" ht="18">
      <c r="A100" s="25" t="s">
        <v>114</v>
      </c>
      <c r="B100" s="25" t="s">
        <v>115</v>
      </c>
      <c r="C100" s="88"/>
      <c r="D100" s="27">
        <f>SUM(D101:D102)</f>
        <v>1000</v>
      </c>
      <c r="E100" s="41"/>
    </row>
    <row r="101" spans="1:5" s="31" customFormat="1" ht="36">
      <c r="A101" s="16" t="s">
        <v>307</v>
      </c>
      <c r="B101" s="16" t="s">
        <v>308</v>
      </c>
      <c r="C101" s="84" t="s">
        <v>309</v>
      </c>
      <c r="D101" s="19">
        <v>1000</v>
      </c>
      <c r="E101" s="16" t="s">
        <v>170</v>
      </c>
    </row>
    <row r="102" spans="1:5" s="33" customFormat="1" ht="18">
      <c r="A102" s="16"/>
      <c r="B102" s="16"/>
      <c r="C102" s="84"/>
      <c r="D102" s="19"/>
      <c r="E102" s="16"/>
    </row>
    <row r="103" spans="1:5" ht="18">
      <c r="A103" s="25" t="s">
        <v>116</v>
      </c>
      <c r="B103" s="25" t="s">
        <v>117</v>
      </c>
      <c r="C103" s="88"/>
      <c r="D103" s="27">
        <f>SUM(D104:D107)</f>
        <v>371100</v>
      </c>
      <c r="E103" s="41"/>
    </row>
    <row r="104" spans="1:5" ht="72">
      <c r="A104" s="84" t="s">
        <v>310</v>
      </c>
      <c r="B104" s="84" t="s">
        <v>311</v>
      </c>
      <c r="C104" s="84" t="s">
        <v>312</v>
      </c>
      <c r="D104" s="122">
        <v>175000</v>
      </c>
      <c r="E104" s="84" t="s">
        <v>8</v>
      </c>
    </row>
    <row r="105" spans="1:5" ht="72">
      <c r="A105" s="84" t="s">
        <v>250</v>
      </c>
      <c r="B105" s="84" t="s">
        <v>313</v>
      </c>
      <c r="C105" s="84" t="s">
        <v>314</v>
      </c>
      <c r="D105" s="122">
        <v>150500</v>
      </c>
      <c r="E105" s="84" t="s">
        <v>8</v>
      </c>
    </row>
    <row r="106" spans="1:5" ht="36">
      <c r="A106" s="84" t="s">
        <v>307</v>
      </c>
      <c r="B106" s="84" t="s">
        <v>315</v>
      </c>
      <c r="C106" s="84" t="s">
        <v>316</v>
      </c>
      <c r="D106" s="122">
        <v>45600</v>
      </c>
      <c r="E106" s="84" t="s">
        <v>8</v>
      </c>
    </row>
    <row r="107" spans="1:5" s="33" customFormat="1" ht="18">
      <c r="A107" s="22"/>
      <c r="B107" s="23"/>
      <c r="C107" s="87"/>
      <c r="D107" s="23"/>
      <c r="E107" s="39"/>
    </row>
    <row r="108" spans="1:5" s="31" customFormat="1" ht="18">
      <c r="A108" s="25" t="s">
        <v>118</v>
      </c>
      <c r="B108" s="25" t="s">
        <v>119</v>
      </c>
      <c r="C108" s="88"/>
      <c r="D108" s="26">
        <f>SUM(D109:D111)</f>
        <v>69732</v>
      </c>
      <c r="E108" s="41"/>
    </row>
    <row r="109" spans="1:5" ht="54">
      <c r="A109" s="16" t="s">
        <v>317</v>
      </c>
      <c r="B109" s="16" t="s">
        <v>318</v>
      </c>
      <c r="C109" s="84" t="s">
        <v>319</v>
      </c>
      <c r="D109" s="19">
        <v>18000</v>
      </c>
      <c r="E109" s="16" t="s">
        <v>7</v>
      </c>
    </row>
    <row r="110" spans="1:5" ht="54">
      <c r="A110" s="16" t="s">
        <v>307</v>
      </c>
      <c r="B110" s="16" t="s">
        <v>320</v>
      </c>
      <c r="C110" s="84" t="s">
        <v>321</v>
      </c>
      <c r="D110" s="19">
        <v>51732</v>
      </c>
      <c r="E110" s="16" t="s">
        <v>7</v>
      </c>
    </row>
    <row r="111" spans="1:5" ht="18">
      <c r="A111" s="16"/>
      <c r="B111" s="16"/>
      <c r="C111" s="84"/>
      <c r="D111" s="19"/>
      <c r="E111" s="38"/>
    </row>
    <row r="112" spans="1:5" s="21" customFormat="1" ht="18">
      <c r="A112" s="25" t="s">
        <v>120</v>
      </c>
      <c r="B112" s="25" t="s">
        <v>121</v>
      </c>
      <c r="C112" s="88"/>
      <c r="D112" s="26">
        <f>SUM(D113:D116)</f>
        <v>417480</v>
      </c>
      <c r="E112" s="41"/>
    </row>
    <row r="113" spans="1:5" ht="54">
      <c r="A113" s="16" t="s">
        <v>223</v>
      </c>
      <c r="B113" s="16" t="s">
        <v>322</v>
      </c>
      <c r="C113" s="84" t="s">
        <v>323</v>
      </c>
      <c r="D113" s="19">
        <v>18000</v>
      </c>
      <c r="E113" s="16" t="s">
        <v>3</v>
      </c>
    </row>
    <row r="114" spans="1:5" ht="36">
      <c r="A114" s="16" t="s">
        <v>324</v>
      </c>
      <c r="B114" s="16" t="s">
        <v>325</v>
      </c>
      <c r="C114" s="84" t="s">
        <v>326</v>
      </c>
      <c r="D114" s="19">
        <v>250000</v>
      </c>
      <c r="E114" s="16" t="s">
        <v>3</v>
      </c>
    </row>
    <row r="115" spans="1:5" ht="36">
      <c r="A115" s="16" t="s">
        <v>307</v>
      </c>
      <c r="B115" s="16" t="s">
        <v>327</v>
      </c>
      <c r="C115" s="84" t="s">
        <v>328</v>
      </c>
      <c r="D115" s="19">
        <v>149480</v>
      </c>
      <c r="E115" s="16" t="s">
        <v>3</v>
      </c>
    </row>
    <row r="116" spans="1:5" s="21" customFormat="1" ht="18">
      <c r="A116" s="16"/>
      <c r="B116" s="16"/>
      <c r="C116" s="84"/>
      <c r="D116" s="19"/>
      <c r="E116" s="16"/>
    </row>
    <row r="117" spans="1:5" ht="18">
      <c r="A117" s="25" t="s">
        <v>122</v>
      </c>
      <c r="B117" s="25" t="s">
        <v>123</v>
      </c>
      <c r="C117" s="88"/>
      <c r="D117" s="26">
        <f>SUM(D118:D118)</f>
        <v>0</v>
      </c>
      <c r="E117" s="41"/>
    </row>
    <row r="118" spans="1:5" s="21" customFormat="1" ht="18">
      <c r="A118" s="22"/>
      <c r="B118" s="22"/>
      <c r="C118" s="85"/>
      <c r="D118" s="20"/>
      <c r="E118" s="39"/>
    </row>
    <row r="119" spans="1:5" s="21" customFormat="1" ht="18">
      <c r="A119" s="25" t="s">
        <v>124</v>
      </c>
      <c r="B119" s="25" t="s">
        <v>125</v>
      </c>
      <c r="C119" s="88"/>
      <c r="D119" s="27">
        <f>SUM(D120:D120)</f>
        <v>0</v>
      </c>
      <c r="E119" s="41"/>
    </row>
    <row r="120" spans="1:5" s="33" customFormat="1" ht="18">
      <c r="A120" s="22"/>
      <c r="B120" s="23"/>
      <c r="C120" s="87"/>
      <c r="D120" s="23"/>
      <c r="E120" s="39"/>
    </row>
    <row r="121" spans="1:5" s="33" customFormat="1" ht="18">
      <c r="A121" s="25" t="s">
        <v>126</v>
      </c>
      <c r="B121" s="25" t="s">
        <v>127</v>
      </c>
      <c r="C121" s="88"/>
      <c r="D121" s="26">
        <f>SUM(D122:D122)</f>
        <v>0</v>
      </c>
      <c r="E121" s="41"/>
    </row>
    <row r="122" spans="1:5" s="33" customFormat="1" ht="18">
      <c r="A122" s="22"/>
      <c r="B122" s="22"/>
      <c r="C122" s="85"/>
      <c r="D122" s="20"/>
      <c r="E122" s="39"/>
    </row>
    <row r="123" spans="1:5" s="33" customFormat="1" ht="18">
      <c r="A123" s="25" t="s">
        <v>128</v>
      </c>
      <c r="B123" s="25" t="s">
        <v>129</v>
      </c>
      <c r="C123" s="88"/>
      <c r="D123" s="27">
        <f>SUM(D124)</f>
        <v>0</v>
      </c>
      <c r="E123" s="41"/>
    </row>
    <row r="124" spans="1:5" s="33" customFormat="1" ht="18">
      <c r="A124" s="22"/>
      <c r="B124" s="23"/>
      <c r="C124" s="87"/>
      <c r="D124" s="23"/>
      <c r="E124" s="39"/>
    </row>
    <row r="125" spans="1:5" s="33" customFormat="1" ht="18">
      <c r="A125" s="25" t="s">
        <v>130</v>
      </c>
      <c r="B125" s="25" t="s">
        <v>131</v>
      </c>
      <c r="C125" s="88"/>
      <c r="D125" s="26">
        <f>SUM(D126:D128)</f>
        <v>3727.19</v>
      </c>
      <c r="E125" s="41"/>
    </row>
    <row r="126" spans="1:6" s="21" customFormat="1" ht="36">
      <c r="A126" s="16" t="s">
        <v>329</v>
      </c>
      <c r="B126" s="16" t="s">
        <v>330</v>
      </c>
      <c r="C126" s="84" t="s">
        <v>331</v>
      </c>
      <c r="D126" s="19">
        <v>519.19</v>
      </c>
      <c r="E126" s="16" t="s">
        <v>11</v>
      </c>
      <c r="F126" s="21" t="s">
        <v>332</v>
      </c>
    </row>
    <row r="127" spans="1:5" ht="36">
      <c r="A127" s="16" t="s">
        <v>307</v>
      </c>
      <c r="B127" s="16" t="s">
        <v>333</v>
      </c>
      <c r="C127" s="84" t="s">
        <v>334</v>
      </c>
      <c r="D127" s="19">
        <v>3208</v>
      </c>
      <c r="E127" s="16" t="s">
        <v>11</v>
      </c>
    </row>
    <row r="128" spans="1:5" s="75" customFormat="1" ht="18">
      <c r="A128" s="16"/>
      <c r="B128" s="16"/>
      <c r="C128" s="84"/>
      <c r="D128" s="19"/>
      <c r="E128" s="37"/>
    </row>
    <row r="129" spans="1:5" s="75" customFormat="1" ht="18">
      <c r="A129" s="25" t="s">
        <v>132</v>
      </c>
      <c r="B129" s="25" t="s">
        <v>133</v>
      </c>
      <c r="C129" s="88"/>
      <c r="D129" s="26">
        <f>SUM(D130:D131)</f>
        <v>8100000</v>
      </c>
      <c r="E129" s="41"/>
    </row>
    <row r="130" spans="1:5" s="95" customFormat="1" ht="54">
      <c r="A130" s="92" t="s">
        <v>335</v>
      </c>
      <c r="B130" s="92" t="s">
        <v>336</v>
      </c>
      <c r="C130" s="93" t="s">
        <v>337</v>
      </c>
      <c r="D130" s="94">
        <v>8100000</v>
      </c>
      <c r="E130" s="92" t="s">
        <v>45</v>
      </c>
    </row>
    <row r="131" spans="1:5" s="33" customFormat="1" ht="18">
      <c r="A131" s="22"/>
      <c r="B131" s="22"/>
      <c r="C131" s="85"/>
      <c r="D131" s="20"/>
      <c r="E131" s="39"/>
    </row>
    <row r="132" spans="1:5" s="21" customFormat="1" ht="18">
      <c r="A132" s="25" t="s">
        <v>134</v>
      </c>
      <c r="B132" s="25" t="s">
        <v>135</v>
      </c>
      <c r="C132" s="88"/>
      <c r="D132" s="27">
        <f>SUM(D133)</f>
        <v>0</v>
      </c>
      <c r="E132" s="41"/>
    </row>
    <row r="133" spans="1:5" s="21" customFormat="1" ht="18">
      <c r="A133" s="22"/>
      <c r="B133" s="23"/>
      <c r="C133" s="87"/>
      <c r="D133" s="23"/>
      <c r="E133" s="39"/>
    </row>
    <row r="134" spans="1:5" ht="18">
      <c r="A134" s="25" t="s">
        <v>136</v>
      </c>
      <c r="B134" s="25" t="s">
        <v>137</v>
      </c>
      <c r="C134" s="88"/>
      <c r="D134" s="26">
        <f>SUM(D135:D135)</f>
        <v>0</v>
      </c>
      <c r="E134" s="41"/>
    </row>
    <row r="135" spans="1:5" s="21" customFormat="1" ht="18">
      <c r="A135" s="22"/>
      <c r="B135" s="22"/>
      <c r="C135" s="85"/>
      <c r="D135" s="20"/>
      <c r="E135" s="39"/>
    </row>
    <row r="136" spans="1:5" s="21" customFormat="1" ht="18">
      <c r="A136" s="25" t="s">
        <v>138</v>
      </c>
      <c r="B136" s="25" t="s">
        <v>139</v>
      </c>
      <c r="C136" s="88"/>
      <c r="D136" s="26">
        <f>SUM(D137:D139)</f>
        <v>0</v>
      </c>
      <c r="E136" s="41"/>
    </row>
    <row r="137" spans="1:5" s="21" customFormat="1" ht="18">
      <c r="A137" s="22" t="s">
        <v>338</v>
      </c>
      <c r="B137" s="22" t="s">
        <v>339</v>
      </c>
      <c r="C137" s="85" t="s">
        <v>340</v>
      </c>
      <c r="D137" s="20">
        <v>2165.85</v>
      </c>
      <c r="E137" s="22" t="s">
        <v>15</v>
      </c>
    </row>
    <row r="138" spans="1:5" s="95" customFormat="1" ht="36">
      <c r="A138" s="92" t="s">
        <v>335</v>
      </c>
      <c r="B138" s="92" t="s">
        <v>341</v>
      </c>
      <c r="C138" s="93" t="s">
        <v>342</v>
      </c>
      <c r="D138" s="94">
        <v>-2165.85</v>
      </c>
      <c r="E138" s="92" t="s">
        <v>15</v>
      </c>
    </row>
    <row r="139" spans="1:5" ht="18">
      <c r="A139" s="22"/>
      <c r="B139" s="22"/>
      <c r="C139" s="85"/>
      <c r="D139" s="20"/>
      <c r="E139" s="39"/>
    </row>
    <row r="140" spans="1:5" s="33" customFormat="1" ht="18">
      <c r="A140" s="25" t="s">
        <v>140</v>
      </c>
      <c r="B140" s="25" t="s">
        <v>141</v>
      </c>
      <c r="C140" s="88"/>
      <c r="D140" s="26">
        <f>SUM(D141:D145)</f>
        <v>313165.85</v>
      </c>
      <c r="E140" s="41"/>
    </row>
    <row r="141" spans="1:5" s="95" customFormat="1" ht="36">
      <c r="A141" s="92" t="s">
        <v>335</v>
      </c>
      <c r="B141" s="92" t="s">
        <v>343</v>
      </c>
      <c r="C141" s="93" t="s">
        <v>344</v>
      </c>
      <c r="D141" s="94">
        <v>311000</v>
      </c>
      <c r="E141" s="92" t="s">
        <v>15</v>
      </c>
    </row>
    <row r="142" spans="1:5" s="95" customFormat="1" ht="36">
      <c r="A142" s="92" t="s">
        <v>335</v>
      </c>
      <c r="B142" s="92" t="s">
        <v>341</v>
      </c>
      <c r="C142" s="93" t="s">
        <v>342</v>
      </c>
      <c r="D142" s="94">
        <v>2165.85</v>
      </c>
      <c r="E142" s="92" t="s">
        <v>15</v>
      </c>
    </row>
    <row r="143" spans="1:5" ht="36">
      <c r="A143" s="16" t="s">
        <v>235</v>
      </c>
      <c r="B143" s="16" t="s">
        <v>345</v>
      </c>
      <c r="C143" s="84" t="s">
        <v>346</v>
      </c>
      <c r="D143" s="19">
        <v>-311000</v>
      </c>
      <c r="E143" s="16" t="s">
        <v>15</v>
      </c>
    </row>
    <row r="144" spans="1:5" ht="36">
      <c r="A144" s="16" t="s">
        <v>347</v>
      </c>
      <c r="B144" s="16" t="s">
        <v>348</v>
      </c>
      <c r="C144" s="84" t="s">
        <v>349</v>
      </c>
      <c r="D144" s="19">
        <v>311000</v>
      </c>
      <c r="E144" s="16" t="s">
        <v>15</v>
      </c>
    </row>
    <row r="145" spans="1:5" ht="18">
      <c r="A145" s="32"/>
      <c r="B145" s="32"/>
      <c r="C145" s="84"/>
      <c r="D145" s="74"/>
      <c r="E145" s="32"/>
    </row>
    <row r="146" spans="1:5" s="21" customFormat="1" ht="18">
      <c r="A146" s="25" t="s">
        <v>142</v>
      </c>
      <c r="B146" s="25" t="s">
        <v>143</v>
      </c>
      <c r="C146" s="88"/>
      <c r="D146" s="26">
        <f>SUM(D147)</f>
        <v>0</v>
      </c>
      <c r="E146" s="41"/>
    </row>
    <row r="147" spans="1:5" s="21" customFormat="1" ht="18">
      <c r="A147" s="22"/>
      <c r="B147" s="22"/>
      <c r="C147" s="85"/>
      <c r="D147" s="20"/>
      <c r="E147" s="39"/>
    </row>
    <row r="148" spans="1:5" s="33" customFormat="1" ht="18">
      <c r="A148" s="25" t="s">
        <v>144</v>
      </c>
      <c r="B148" s="25" t="s">
        <v>145</v>
      </c>
      <c r="C148" s="88"/>
      <c r="D148" s="26">
        <f>SUM(D149:D149)</f>
        <v>0</v>
      </c>
      <c r="E148" s="41"/>
    </row>
    <row r="149" spans="1:5" s="21" customFormat="1" ht="18">
      <c r="A149" s="16"/>
      <c r="B149" s="16"/>
      <c r="C149" s="84"/>
      <c r="D149" s="19"/>
      <c r="E149" s="37"/>
    </row>
    <row r="150" spans="1:5" s="33" customFormat="1" ht="18">
      <c r="A150" s="25" t="s">
        <v>146</v>
      </c>
      <c r="B150" s="25" t="s">
        <v>147</v>
      </c>
      <c r="C150" s="88"/>
      <c r="D150" s="26">
        <f>SUM(D151:D151)</f>
        <v>0</v>
      </c>
      <c r="E150" s="41"/>
    </row>
    <row r="151" spans="1:5" s="21" customFormat="1" ht="18">
      <c r="A151" s="16"/>
      <c r="B151" s="16"/>
      <c r="C151" s="84"/>
      <c r="D151" s="19"/>
      <c r="E151" s="37"/>
    </row>
    <row r="152" spans="1:5" ht="18">
      <c r="A152" s="25" t="s">
        <v>350</v>
      </c>
      <c r="B152" s="25" t="s">
        <v>351</v>
      </c>
      <c r="C152" s="88"/>
      <c r="D152" s="26">
        <f>SUM(D153:D156)</f>
        <v>33501.48999999999</v>
      </c>
      <c r="E152" s="41"/>
    </row>
    <row r="153" spans="1:5" s="31" customFormat="1" ht="54">
      <c r="A153" s="84" t="s">
        <v>352</v>
      </c>
      <c r="B153" s="84" t="s">
        <v>353</v>
      </c>
      <c r="C153" s="84" t="s">
        <v>354</v>
      </c>
      <c r="D153" s="122">
        <v>33501.49</v>
      </c>
      <c r="E153" s="84" t="s">
        <v>281</v>
      </c>
    </row>
    <row r="154" spans="1:5" s="31" customFormat="1" ht="54">
      <c r="A154" s="84" t="s">
        <v>352</v>
      </c>
      <c r="B154" s="84" t="s">
        <v>355</v>
      </c>
      <c r="C154" s="84" t="s">
        <v>356</v>
      </c>
      <c r="D154" s="122">
        <v>300000</v>
      </c>
      <c r="E154" s="84" t="s">
        <v>281</v>
      </c>
    </row>
    <row r="155" spans="1:5" s="31" customFormat="1" ht="54">
      <c r="A155" s="22" t="s">
        <v>272</v>
      </c>
      <c r="B155" s="22" t="s">
        <v>357</v>
      </c>
      <c r="C155" s="85" t="s">
        <v>358</v>
      </c>
      <c r="D155" s="20">
        <v>-300000</v>
      </c>
      <c r="E155" s="85" t="s">
        <v>172</v>
      </c>
    </row>
    <row r="156" spans="1:5" s="75" customFormat="1" ht="18">
      <c r="A156" s="22"/>
      <c r="B156" s="22"/>
      <c r="C156" s="85"/>
      <c r="D156" s="20"/>
      <c r="E156" s="39"/>
    </row>
    <row r="157" spans="1:5" ht="18">
      <c r="A157" s="25" t="s">
        <v>186</v>
      </c>
      <c r="B157" s="25" t="s">
        <v>187</v>
      </c>
      <c r="C157" s="88"/>
      <c r="D157" s="26">
        <f>SUM(D158:D158)</f>
        <v>0</v>
      </c>
      <c r="E157" s="41"/>
    </row>
    <row r="158" spans="1:5" s="75" customFormat="1" ht="18">
      <c r="A158" s="22"/>
      <c r="B158" s="22"/>
      <c r="C158" s="85"/>
      <c r="D158" s="20"/>
      <c r="E158" s="39"/>
    </row>
    <row r="159" spans="1:5" s="75" customFormat="1" ht="18">
      <c r="A159" s="25" t="s">
        <v>192</v>
      </c>
      <c r="B159" s="25" t="s">
        <v>193</v>
      </c>
      <c r="C159" s="88"/>
      <c r="D159" s="26">
        <f>SUM(D160:D161)</f>
        <v>271035</v>
      </c>
      <c r="E159" s="41"/>
    </row>
    <row r="160" spans="1:5" ht="54">
      <c r="A160" s="16" t="s">
        <v>286</v>
      </c>
      <c r="B160" s="16" t="s">
        <v>359</v>
      </c>
      <c r="C160" s="84" t="s">
        <v>360</v>
      </c>
      <c r="D160" s="19">
        <v>271035</v>
      </c>
      <c r="E160" s="16" t="s">
        <v>190</v>
      </c>
    </row>
    <row r="161" spans="1:5" s="75" customFormat="1" ht="18">
      <c r="A161" s="22"/>
      <c r="B161" s="22"/>
      <c r="C161" s="85"/>
      <c r="D161" s="20"/>
      <c r="E161" s="39"/>
    </row>
    <row r="162" spans="1:5" s="75" customFormat="1" ht="18">
      <c r="A162" s="28"/>
      <c r="B162" s="29"/>
      <c r="C162" s="192" t="s">
        <v>66</v>
      </c>
      <c r="D162" s="42">
        <f>SUM(D6+D10+D12+D14+D16+D18+D34+D37+D44+D46+D50+D52+D54+D56+D58+D60+D62+D64+D66+D68+D71+D73+D75+D84+D87+D91+D94+D96+D98+D100+D103+D108+D112+D117+D119+D121+D123+D125+D129+D132+D134+D136+D140+D146+D148+D150+D152+D157+D159)</f>
        <v>12908709.53</v>
      </c>
      <c r="E162" s="43"/>
    </row>
    <row r="163" spans="1:5" s="75" customFormat="1" ht="18">
      <c r="A163" s="15"/>
      <c r="B163" s="15"/>
      <c r="C163" s="89"/>
      <c r="D163" s="24"/>
      <c r="E163" s="44"/>
    </row>
    <row r="164" spans="2:4" ht="18">
      <c r="B164" s="30"/>
      <c r="C164" s="90"/>
      <c r="D164" s="30"/>
    </row>
    <row r="165" spans="1:5" s="31" customFormat="1" ht="18">
      <c r="A165" s="75"/>
      <c r="B165" s="76"/>
      <c r="C165" s="193"/>
      <c r="D165" s="76"/>
      <c r="E165" s="76"/>
    </row>
    <row r="166" spans="1:5" s="31" customFormat="1" ht="18">
      <c r="A166" s="15"/>
      <c r="B166" s="15"/>
      <c r="C166" s="89"/>
      <c r="D166" s="15"/>
      <c r="E166" s="44"/>
    </row>
    <row r="167" spans="2:4" s="31" customFormat="1" ht="18">
      <c r="B167" s="91"/>
      <c r="C167" s="193"/>
      <c r="D167" s="91"/>
    </row>
    <row r="168" spans="2:4" s="31" customFormat="1" ht="18">
      <c r="B168" s="91"/>
      <c r="C168" s="193"/>
      <c r="D168" s="91"/>
    </row>
    <row r="169" spans="2:4" s="31" customFormat="1" ht="18">
      <c r="B169" s="91"/>
      <c r="C169" s="193"/>
      <c r="D169" s="91"/>
    </row>
    <row r="170" spans="2:4" s="31" customFormat="1" ht="18">
      <c r="B170" s="91"/>
      <c r="C170" s="193"/>
      <c r="D170" s="91"/>
    </row>
    <row r="171" spans="2:4" s="31" customFormat="1" ht="18">
      <c r="B171" s="91"/>
      <c r="C171" s="193"/>
      <c r="D171" s="91"/>
    </row>
    <row r="172" spans="2:4" s="31" customFormat="1" ht="18">
      <c r="B172" s="91"/>
      <c r="C172" s="193"/>
      <c r="D172" s="91"/>
    </row>
    <row r="173" spans="2:4" s="31" customFormat="1" ht="18">
      <c r="B173" s="91"/>
      <c r="C173" s="193"/>
      <c r="D173" s="91"/>
    </row>
    <row r="174" spans="2:4" s="31" customFormat="1" ht="18">
      <c r="B174" s="91"/>
      <c r="C174" s="193"/>
      <c r="D174" s="91"/>
    </row>
    <row r="175" spans="2:4" s="31" customFormat="1" ht="18">
      <c r="B175" s="91"/>
      <c r="C175" s="193"/>
      <c r="D175" s="91"/>
    </row>
  </sheetData>
  <sheetProtection/>
  <mergeCells count="3">
    <mergeCell ref="A1:E1"/>
    <mergeCell ref="A2:E2"/>
    <mergeCell ref="A3:E3"/>
  </mergeCells>
  <printOptions/>
  <pageMargins left="0.4" right="0.27" top="0.53" bottom="0.35" header="0.31496062992125984" footer="0.31496062992125984"/>
  <pageSetup horizontalDpi="600" verticalDpi="600" orientation="landscape" paperSize="9" scale="87" r:id="rId1"/>
  <rowBreaks count="5" manualBreakCount="5">
    <brk id="65" max="4" man="1"/>
    <brk id="86" max="4" man="1"/>
    <brk id="105" max="4" man="1"/>
    <brk id="124" max="4" man="1"/>
    <brk id="149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S128"/>
  <sheetViews>
    <sheetView view="pageBreakPreview" zoomScale="60" zoomScalePageLayoutView="0" workbookViewId="0" topLeftCell="A1">
      <selection activeCell="G29" sqref="G29"/>
    </sheetView>
  </sheetViews>
  <sheetFormatPr defaultColWidth="6.8515625" defaultRowHeight="12.75"/>
  <cols>
    <col min="1" max="1" width="4.7109375" style="4" customWidth="1"/>
    <col min="2" max="2" width="4.7109375" style="115" customWidth="1"/>
    <col min="3" max="3" width="59.00390625" style="4" customWidth="1"/>
    <col min="4" max="15" width="14.57421875" style="4" customWidth="1"/>
    <col min="16" max="16" width="18.00390625" style="5" customWidth="1"/>
    <col min="17" max="17" width="6.8515625" style="4" customWidth="1"/>
    <col min="18" max="19" width="6.57421875" style="4" customWidth="1"/>
    <col min="20" max="16384" width="6.8515625" style="4" customWidth="1"/>
  </cols>
  <sheetData>
    <row r="1" spans="1:16" s="1" customFormat="1" ht="23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" customFormat="1" ht="23.25">
      <c r="A2" s="172" t="s">
        <v>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1" customFormat="1" ht="23.25">
      <c r="A3" s="179" t="s">
        <v>802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s="100" customFormat="1" ht="21">
      <c r="A4" s="180" t="s">
        <v>1</v>
      </c>
      <c r="B4" s="181"/>
      <c r="C4" s="182"/>
      <c r="D4" s="190" t="s">
        <v>601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  <c r="P4" s="99" t="s">
        <v>209</v>
      </c>
    </row>
    <row r="5" spans="1:16" s="2" customFormat="1" ht="21">
      <c r="A5" s="183"/>
      <c r="B5" s="184"/>
      <c r="C5" s="185"/>
      <c r="D5" s="45" t="s">
        <v>201</v>
      </c>
      <c r="E5" s="45" t="s">
        <v>202</v>
      </c>
      <c r="F5" s="45" t="s">
        <v>203</v>
      </c>
      <c r="G5" s="45" t="s">
        <v>204</v>
      </c>
      <c r="H5" s="45" t="s">
        <v>205</v>
      </c>
      <c r="I5" s="45" t="s">
        <v>206</v>
      </c>
      <c r="J5" s="45" t="s">
        <v>207</v>
      </c>
      <c r="K5" s="45" t="s">
        <v>208</v>
      </c>
      <c r="L5" s="45" t="s">
        <v>797</v>
      </c>
      <c r="M5" s="45" t="s">
        <v>798</v>
      </c>
      <c r="N5" s="45" t="s">
        <v>799</v>
      </c>
      <c r="O5" s="45" t="s">
        <v>800</v>
      </c>
      <c r="P5" s="101" t="s">
        <v>801</v>
      </c>
    </row>
    <row r="6" spans="1:16" s="6" customFormat="1" ht="21">
      <c r="A6" s="102" t="s">
        <v>10</v>
      </c>
      <c r="B6" s="102"/>
      <c r="C6" s="102"/>
      <c r="D6" s="103">
        <f>SUM(D7+D9+D11+D13+D15+D17+D19+D21+D23+D25+D27+D30+D32+D34+D36+D38+D40+D42+D44+D46+D48+D50+D52+D54+D56)</f>
        <v>422000</v>
      </c>
      <c r="E6" s="103">
        <f aca="true" t="shared" si="0" ref="E6:P6">SUM(E7+E9+E11+E13+E15+E17+E19+E21+E23+E25+E27+E30+E32+E34+E36+E38+E40+E42+E44+E46+E48+E50+E52+E54+E56)</f>
        <v>3172900</v>
      </c>
      <c r="F6" s="103">
        <f t="shared" si="0"/>
        <v>2269000</v>
      </c>
      <c r="G6" s="103">
        <f t="shared" si="0"/>
        <v>289100</v>
      </c>
      <c r="H6" s="103">
        <f t="shared" si="0"/>
        <v>331270</v>
      </c>
      <c r="I6" s="103">
        <f t="shared" si="0"/>
        <v>3670027.5</v>
      </c>
      <c r="J6" s="103">
        <f t="shared" si="0"/>
        <v>669975</v>
      </c>
      <c r="K6" s="103">
        <f t="shared" si="0"/>
        <v>184600</v>
      </c>
      <c r="L6" s="103">
        <f t="shared" si="0"/>
        <v>0</v>
      </c>
      <c r="M6" s="103">
        <f t="shared" si="0"/>
        <v>0</v>
      </c>
      <c r="N6" s="103">
        <f t="shared" si="0"/>
        <v>0</v>
      </c>
      <c r="O6" s="103">
        <f t="shared" si="0"/>
        <v>0</v>
      </c>
      <c r="P6" s="103">
        <f t="shared" si="0"/>
        <v>11008872.5</v>
      </c>
    </row>
    <row r="7" spans="1:16" s="48" customFormat="1" ht="21">
      <c r="A7" s="46"/>
      <c r="B7" s="104" t="s">
        <v>48</v>
      </c>
      <c r="C7" s="46"/>
      <c r="D7" s="47">
        <f>SUM(D8)</f>
        <v>40000</v>
      </c>
      <c r="E7" s="47">
        <f aca="true" t="shared" si="1" ref="E7:P7">SUM(E8)</f>
        <v>55000</v>
      </c>
      <c r="F7" s="47">
        <f t="shared" si="1"/>
        <v>0</v>
      </c>
      <c r="G7" s="47">
        <f t="shared" si="1"/>
        <v>5000</v>
      </c>
      <c r="H7" s="47">
        <f t="shared" si="1"/>
        <v>0</v>
      </c>
      <c r="I7" s="47">
        <f t="shared" si="1"/>
        <v>0</v>
      </c>
      <c r="J7" s="47">
        <f t="shared" si="1"/>
        <v>0</v>
      </c>
      <c r="K7" s="47">
        <f t="shared" si="1"/>
        <v>0</v>
      </c>
      <c r="L7" s="47">
        <f t="shared" si="1"/>
        <v>0</v>
      </c>
      <c r="M7" s="47">
        <f t="shared" si="1"/>
        <v>0</v>
      </c>
      <c r="N7" s="47">
        <f t="shared" si="1"/>
        <v>0</v>
      </c>
      <c r="O7" s="47">
        <f t="shared" si="1"/>
        <v>0</v>
      </c>
      <c r="P7" s="47">
        <f t="shared" si="1"/>
        <v>100000</v>
      </c>
    </row>
    <row r="8" spans="1:16" s="7" customFormat="1" ht="21">
      <c r="A8" s="49"/>
      <c r="B8" s="50"/>
      <c r="C8" s="49" t="s">
        <v>13</v>
      </c>
      <c r="D8" s="51">
        <v>40000</v>
      </c>
      <c r="E8" s="51">
        <v>55000</v>
      </c>
      <c r="F8" s="51">
        <v>0</v>
      </c>
      <c r="G8" s="51">
        <v>5000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>
        <f>SUM(D8:O8)</f>
        <v>100000</v>
      </c>
    </row>
    <row r="9" spans="1:16" s="53" customFormat="1" ht="21">
      <c r="A9" s="105"/>
      <c r="B9" s="106" t="s">
        <v>46</v>
      </c>
      <c r="C9" s="105"/>
      <c r="D9" s="107">
        <f aca="true" t="shared" si="2" ref="D9:P9">SUM(D10:D10)</f>
        <v>0</v>
      </c>
      <c r="E9" s="107">
        <f t="shared" si="2"/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</row>
    <row r="10" spans="1:16" s="7" customFormat="1" ht="21">
      <c r="A10" s="49"/>
      <c r="B10" s="50"/>
      <c r="C10" s="49" t="s">
        <v>161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2">
        <f>SUM(D10:O10)</f>
        <v>0</v>
      </c>
    </row>
    <row r="11" spans="1:16" s="53" customFormat="1" ht="21">
      <c r="A11" s="105"/>
      <c r="B11" s="104" t="s">
        <v>63</v>
      </c>
      <c r="C11" s="105"/>
      <c r="D11" s="107">
        <f>SUM(D12)</f>
        <v>288000</v>
      </c>
      <c r="E11" s="107">
        <f aca="true" t="shared" si="3" ref="E11:P11">SUM(E12)</f>
        <v>0</v>
      </c>
      <c r="F11" s="107">
        <f t="shared" si="3"/>
        <v>0</v>
      </c>
      <c r="G11" s="107">
        <f t="shared" si="3"/>
        <v>0</v>
      </c>
      <c r="H11" s="107">
        <f t="shared" si="3"/>
        <v>15000</v>
      </c>
      <c r="I11" s="107">
        <f t="shared" si="3"/>
        <v>0</v>
      </c>
      <c r="J11" s="107">
        <f t="shared" si="3"/>
        <v>0</v>
      </c>
      <c r="K11" s="107">
        <f t="shared" si="3"/>
        <v>0</v>
      </c>
      <c r="L11" s="107">
        <f t="shared" si="3"/>
        <v>0</v>
      </c>
      <c r="M11" s="107">
        <f t="shared" si="3"/>
        <v>0</v>
      </c>
      <c r="N11" s="107">
        <f t="shared" si="3"/>
        <v>0</v>
      </c>
      <c r="O11" s="107">
        <f t="shared" si="3"/>
        <v>0</v>
      </c>
      <c r="P11" s="107">
        <f t="shared" si="3"/>
        <v>303000</v>
      </c>
    </row>
    <row r="12" spans="1:16" s="7" customFormat="1" ht="21">
      <c r="A12" s="50"/>
      <c r="B12" s="50"/>
      <c r="C12" s="50" t="s">
        <v>62</v>
      </c>
      <c r="D12" s="51">
        <v>288000</v>
      </c>
      <c r="E12" s="51">
        <v>0</v>
      </c>
      <c r="F12" s="51">
        <v>0</v>
      </c>
      <c r="G12" s="51">
        <v>0</v>
      </c>
      <c r="H12" s="51">
        <v>15000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2">
        <f>SUM(D12:O12)</f>
        <v>303000</v>
      </c>
    </row>
    <row r="13" spans="1:16" s="53" customFormat="1" ht="21">
      <c r="A13" s="104"/>
      <c r="B13" s="104" t="s">
        <v>50</v>
      </c>
      <c r="C13" s="104"/>
      <c r="D13" s="107">
        <f>SUM(D14)</f>
        <v>0</v>
      </c>
      <c r="E13" s="107">
        <f aca="true" t="shared" si="4" ref="E13:P13">SUM(E14)</f>
        <v>0</v>
      </c>
      <c r="F13" s="107">
        <f t="shared" si="4"/>
        <v>0</v>
      </c>
      <c r="G13" s="107">
        <f t="shared" si="4"/>
        <v>0</v>
      </c>
      <c r="H13" s="107">
        <f t="shared" si="4"/>
        <v>0</v>
      </c>
      <c r="I13" s="107">
        <f t="shared" si="4"/>
        <v>88177.5</v>
      </c>
      <c r="J13" s="107">
        <f t="shared" si="4"/>
        <v>0</v>
      </c>
      <c r="K13" s="107">
        <f t="shared" si="4"/>
        <v>0</v>
      </c>
      <c r="L13" s="107">
        <f t="shared" si="4"/>
        <v>0</v>
      </c>
      <c r="M13" s="107">
        <f t="shared" si="4"/>
        <v>0</v>
      </c>
      <c r="N13" s="107">
        <f t="shared" si="4"/>
        <v>0</v>
      </c>
      <c r="O13" s="107">
        <f t="shared" si="4"/>
        <v>0</v>
      </c>
      <c r="P13" s="107">
        <f t="shared" si="4"/>
        <v>88177.5</v>
      </c>
    </row>
    <row r="14" spans="1:16" s="7" customFormat="1" ht="21">
      <c r="A14" s="50"/>
      <c r="B14" s="50"/>
      <c r="C14" s="50" t="s">
        <v>60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88177.5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2">
        <f>SUM(D14:O14)</f>
        <v>88177.5</v>
      </c>
    </row>
    <row r="15" spans="1:16" s="124" customFormat="1" ht="21">
      <c r="A15" s="105"/>
      <c r="B15" s="104" t="s">
        <v>51</v>
      </c>
      <c r="C15" s="105"/>
      <c r="D15" s="107">
        <f>SUM(D16)</f>
        <v>32000</v>
      </c>
      <c r="E15" s="107">
        <f aca="true" t="shared" si="5" ref="E15:P15">SUM(E16)</f>
        <v>1000</v>
      </c>
      <c r="F15" s="107">
        <f t="shared" si="5"/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33000</v>
      </c>
    </row>
    <row r="16" spans="1:16" s="7" customFormat="1" ht="21">
      <c r="A16" s="61"/>
      <c r="B16" s="62"/>
      <c r="C16" s="61" t="s">
        <v>602</v>
      </c>
      <c r="D16" s="63">
        <v>32000</v>
      </c>
      <c r="E16" s="63">
        <v>1000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4">
        <f>SUM(D16:O16)</f>
        <v>33000</v>
      </c>
    </row>
    <row r="17" spans="1:16" s="53" customFormat="1" ht="21">
      <c r="A17" s="104"/>
      <c r="B17" s="104" t="s">
        <v>45</v>
      </c>
      <c r="C17" s="104"/>
      <c r="D17" s="107">
        <f>SUM(D18)</f>
        <v>5000</v>
      </c>
      <c r="E17" s="107">
        <f aca="true" t="shared" si="6" ref="E17:P17">SUM(E18)</f>
        <v>57000</v>
      </c>
      <c r="F17" s="107">
        <f t="shared" si="6"/>
        <v>0</v>
      </c>
      <c r="G17" s="107">
        <f t="shared" si="6"/>
        <v>0</v>
      </c>
      <c r="H17" s="107">
        <f t="shared" si="6"/>
        <v>0</v>
      </c>
      <c r="I17" s="107">
        <f t="shared" si="6"/>
        <v>0</v>
      </c>
      <c r="J17" s="107">
        <f t="shared" si="6"/>
        <v>155000</v>
      </c>
      <c r="K17" s="107">
        <f t="shared" si="6"/>
        <v>63000</v>
      </c>
      <c r="L17" s="107">
        <f t="shared" si="6"/>
        <v>0</v>
      </c>
      <c r="M17" s="107">
        <f t="shared" si="6"/>
        <v>0</v>
      </c>
      <c r="N17" s="107">
        <f t="shared" si="6"/>
        <v>0</v>
      </c>
      <c r="O17" s="107">
        <f t="shared" si="6"/>
        <v>0</v>
      </c>
      <c r="P17" s="107">
        <f t="shared" si="6"/>
        <v>280000</v>
      </c>
    </row>
    <row r="18" spans="1:16" s="7" customFormat="1" ht="21">
      <c r="A18" s="49"/>
      <c r="B18" s="50"/>
      <c r="C18" s="49" t="s">
        <v>12</v>
      </c>
      <c r="D18" s="51">
        <v>5000</v>
      </c>
      <c r="E18" s="51">
        <v>57000</v>
      </c>
      <c r="F18" s="51">
        <v>0</v>
      </c>
      <c r="G18" s="51">
        <v>0</v>
      </c>
      <c r="H18" s="51">
        <v>0</v>
      </c>
      <c r="I18" s="51">
        <v>0</v>
      </c>
      <c r="J18" s="51">
        <v>155000</v>
      </c>
      <c r="K18" s="51">
        <v>63000</v>
      </c>
      <c r="L18" s="51">
        <v>0</v>
      </c>
      <c r="M18" s="51">
        <v>0</v>
      </c>
      <c r="N18" s="51">
        <v>0</v>
      </c>
      <c r="O18" s="51">
        <v>0</v>
      </c>
      <c r="P18" s="52">
        <f>SUM(D18:O18)</f>
        <v>280000</v>
      </c>
    </row>
    <row r="19" spans="1:16" s="53" customFormat="1" ht="21">
      <c r="A19" s="105"/>
      <c r="B19" s="104" t="s">
        <v>59</v>
      </c>
      <c r="C19" s="105"/>
      <c r="D19" s="107">
        <f>SUM(D20)</f>
        <v>0</v>
      </c>
      <c r="E19" s="107">
        <f aca="true" t="shared" si="7" ref="E19:P19">SUM(E20)</f>
        <v>0</v>
      </c>
      <c r="F19" s="107">
        <f t="shared" si="7"/>
        <v>98000</v>
      </c>
      <c r="G19" s="107">
        <f t="shared" si="7"/>
        <v>80000</v>
      </c>
      <c r="H19" s="107">
        <f t="shared" si="7"/>
        <v>0</v>
      </c>
      <c r="I19" s="107">
        <f t="shared" si="7"/>
        <v>0</v>
      </c>
      <c r="J19" s="107">
        <f t="shared" si="7"/>
        <v>0</v>
      </c>
      <c r="K19" s="107">
        <f t="shared" si="7"/>
        <v>30000</v>
      </c>
      <c r="L19" s="107">
        <f t="shared" si="7"/>
        <v>0</v>
      </c>
      <c r="M19" s="107">
        <f t="shared" si="7"/>
        <v>0</v>
      </c>
      <c r="N19" s="107">
        <f t="shared" si="7"/>
        <v>0</v>
      </c>
      <c r="O19" s="107">
        <f t="shared" si="7"/>
        <v>0</v>
      </c>
      <c r="P19" s="107">
        <f t="shared" si="7"/>
        <v>208000</v>
      </c>
    </row>
    <row r="20" spans="1:16" s="7" customFormat="1" ht="21">
      <c r="A20" s="50"/>
      <c r="B20" s="50"/>
      <c r="C20" s="50" t="s">
        <v>58</v>
      </c>
      <c r="D20" s="51">
        <v>0</v>
      </c>
      <c r="E20" s="51">
        <v>0</v>
      </c>
      <c r="F20" s="51">
        <v>98000</v>
      </c>
      <c r="G20" s="51">
        <v>80000</v>
      </c>
      <c r="H20" s="51">
        <v>0</v>
      </c>
      <c r="I20" s="51">
        <v>0</v>
      </c>
      <c r="J20" s="51">
        <v>0</v>
      </c>
      <c r="K20" s="51">
        <v>30000</v>
      </c>
      <c r="L20" s="51">
        <v>0</v>
      </c>
      <c r="M20" s="51">
        <v>0</v>
      </c>
      <c r="N20" s="51">
        <v>0</v>
      </c>
      <c r="O20" s="51">
        <v>0</v>
      </c>
      <c r="P20" s="52">
        <f>SUM(D20:O20)</f>
        <v>208000</v>
      </c>
    </row>
    <row r="21" spans="1:16" s="53" customFormat="1" ht="21">
      <c r="A21" s="104"/>
      <c r="B21" s="104" t="s">
        <v>49</v>
      </c>
      <c r="C21" s="104"/>
      <c r="D21" s="107">
        <f>SUM(D22)</f>
        <v>0</v>
      </c>
      <c r="E21" s="107">
        <f aca="true" t="shared" si="8" ref="E21:P21">SUM(E22)</f>
        <v>0</v>
      </c>
      <c r="F21" s="107">
        <f t="shared" si="8"/>
        <v>0</v>
      </c>
      <c r="G21" s="107">
        <f t="shared" si="8"/>
        <v>0</v>
      </c>
      <c r="H21" s="107">
        <f t="shared" si="8"/>
        <v>0</v>
      </c>
      <c r="I21" s="107">
        <f t="shared" si="8"/>
        <v>0</v>
      </c>
      <c r="J21" s="107">
        <f t="shared" si="8"/>
        <v>0</v>
      </c>
      <c r="K21" s="107">
        <f t="shared" si="8"/>
        <v>0</v>
      </c>
      <c r="L21" s="107">
        <f t="shared" si="8"/>
        <v>0</v>
      </c>
      <c r="M21" s="107">
        <f t="shared" si="8"/>
        <v>0</v>
      </c>
      <c r="N21" s="107">
        <f t="shared" si="8"/>
        <v>0</v>
      </c>
      <c r="O21" s="107">
        <f t="shared" si="8"/>
        <v>0</v>
      </c>
      <c r="P21" s="107">
        <f t="shared" si="8"/>
        <v>0</v>
      </c>
    </row>
    <row r="22" spans="1:16" s="7" customFormat="1" ht="21">
      <c r="A22" s="49"/>
      <c r="B22" s="50"/>
      <c r="C22" s="49" t="s">
        <v>16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2">
        <f>SUM(D22:O22)</f>
        <v>0</v>
      </c>
    </row>
    <row r="23" spans="1:16" s="53" customFormat="1" ht="21">
      <c r="A23" s="105"/>
      <c r="B23" s="104" t="s">
        <v>47</v>
      </c>
      <c r="C23" s="105"/>
      <c r="D23" s="107">
        <f aca="true" t="shared" si="9" ref="D23:P23">SUM(D24:D24)</f>
        <v>0</v>
      </c>
      <c r="E23" s="107">
        <f t="shared" si="9"/>
        <v>0</v>
      </c>
      <c r="F23" s="107">
        <f t="shared" si="9"/>
        <v>0</v>
      </c>
      <c r="G23" s="107">
        <f t="shared" si="9"/>
        <v>0</v>
      </c>
      <c r="H23" s="107">
        <f t="shared" si="9"/>
        <v>0</v>
      </c>
      <c r="I23" s="107">
        <f t="shared" si="9"/>
        <v>0</v>
      </c>
      <c r="J23" s="107">
        <f t="shared" si="9"/>
        <v>0</v>
      </c>
      <c r="K23" s="107">
        <f t="shared" si="9"/>
        <v>0</v>
      </c>
      <c r="L23" s="107">
        <f t="shared" si="9"/>
        <v>0</v>
      </c>
      <c r="M23" s="107">
        <f t="shared" si="9"/>
        <v>0</v>
      </c>
      <c r="N23" s="107">
        <f t="shared" si="9"/>
        <v>0</v>
      </c>
      <c r="O23" s="107">
        <f t="shared" si="9"/>
        <v>0</v>
      </c>
      <c r="P23" s="107">
        <f t="shared" si="9"/>
        <v>0</v>
      </c>
    </row>
    <row r="24" spans="1:16" s="7" customFormat="1" ht="21">
      <c r="A24" s="49"/>
      <c r="B24" s="50"/>
      <c r="C24" s="49" t="s">
        <v>53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2">
        <f>SUM(D24:O24)</f>
        <v>0</v>
      </c>
    </row>
    <row r="25" spans="1:16" s="53" customFormat="1" ht="21">
      <c r="A25" s="105"/>
      <c r="B25" s="104" t="s">
        <v>67</v>
      </c>
      <c r="C25" s="105"/>
      <c r="D25" s="107">
        <f>SUM(D26)</f>
        <v>0</v>
      </c>
      <c r="E25" s="107">
        <f aca="true" t="shared" si="10" ref="E25:P25">SUM(E26)</f>
        <v>0</v>
      </c>
      <c r="F25" s="107">
        <f t="shared" si="10"/>
        <v>25500</v>
      </c>
      <c r="G25" s="107">
        <f t="shared" si="10"/>
        <v>0</v>
      </c>
      <c r="H25" s="107">
        <f t="shared" si="10"/>
        <v>0</v>
      </c>
      <c r="I25" s="107">
        <f t="shared" si="10"/>
        <v>0</v>
      </c>
      <c r="J25" s="107">
        <f t="shared" si="10"/>
        <v>0</v>
      </c>
      <c r="K25" s="107">
        <f t="shared" si="10"/>
        <v>0</v>
      </c>
      <c r="L25" s="107">
        <f t="shared" si="10"/>
        <v>0</v>
      </c>
      <c r="M25" s="107">
        <f t="shared" si="10"/>
        <v>0</v>
      </c>
      <c r="N25" s="107">
        <f t="shared" si="10"/>
        <v>0</v>
      </c>
      <c r="O25" s="107">
        <f t="shared" si="10"/>
        <v>0</v>
      </c>
      <c r="P25" s="107">
        <f t="shared" si="10"/>
        <v>25500</v>
      </c>
    </row>
    <row r="26" spans="1:19" s="7" customFormat="1" ht="21">
      <c r="A26" s="50"/>
      <c r="B26" s="50"/>
      <c r="C26" s="50" t="s">
        <v>162</v>
      </c>
      <c r="D26" s="51">
        <v>0</v>
      </c>
      <c r="E26" s="51">
        <v>0</v>
      </c>
      <c r="F26" s="51">
        <v>25500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2">
        <f>SUM(D26:O26)</f>
        <v>25500</v>
      </c>
      <c r="R26" s="54"/>
      <c r="S26" s="55"/>
    </row>
    <row r="27" spans="1:19" s="53" customFormat="1" ht="21">
      <c r="A27" s="104"/>
      <c r="B27" s="104" t="s">
        <v>11</v>
      </c>
      <c r="C27" s="104"/>
      <c r="D27" s="107">
        <f>SUM(D28:D29)</f>
        <v>0</v>
      </c>
      <c r="E27" s="107">
        <f aca="true" t="shared" si="11" ref="E27:P27">SUM(E28:E29)</f>
        <v>0</v>
      </c>
      <c r="F27" s="107">
        <f t="shared" si="11"/>
        <v>2000000</v>
      </c>
      <c r="G27" s="107">
        <f t="shared" si="11"/>
        <v>-300000</v>
      </c>
      <c r="H27" s="107">
        <f t="shared" si="11"/>
        <v>0</v>
      </c>
      <c r="I27" s="107">
        <f t="shared" si="11"/>
        <v>0</v>
      </c>
      <c r="J27" s="107">
        <f t="shared" si="11"/>
        <v>0</v>
      </c>
      <c r="K27" s="107">
        <f t="shared" si="11"/>
        <v>0</v>
      </c>
      <c r="L27" s="107">
        <f t="shared" si="11"/>
        <v>0</v>
      </c>
      <c r="M27" s="107">
        <f t="shared" si="11"/>
        <v>0</v>
      </c>
      <c r="N27" s="107">
        <f t="shared" si="11"/>
        <v>0</v>
      </c>
      <c r="O27" s="107">
        <f t="shared" si="11"/>
        <v>0</v>
      </c>
      <c r="P27" s="107">
        <f t="shared" si="11"/>
        <v>1700000</v>
      </c>
      <c r="R27" s="56"/>
      <c r="S27" s="57"/>
    </row>
    <row r="28" spans="1:19" s="58" customFormat="1" ht="21">
      <c r="A28" s="49"/>
      <c r="B28" s="50"/>
      <c r="C28" s="49" t="s">
        <v>20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2">
        <f>SUM(D28:O28)</f>
        <v>0</v>
      </c>
      <c r="Q28" s="7"/>
      <c r="R28" s="7"/>
      <c r="S28" s="7"/>
    </row>
    <row r="29" spans="1:16" s="7" customFormat="1" ht="21">
      <c r="A29" s="49"/>
      <c r="B29" s="50"/>
      <c r="C29" s="49" t="s">
        <v>160</v>
      </c>
      <c r="D29" s="51">
        <v>0</v>
      </c>
      <c r="E29" s="51">
        <v>0</v>
      </c>
      <c r="F29" s="51">
        <v>2000000</v>
      </c>
      <c r="G29" s="51">
        <v>-300000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2">
        <f>SUM(D29:O29)</f>
        <v>1700000</v>
      </c>
    </row>
    <row r="30" spans="1:16" s="53" customFormat="1" ht="21">
      <c r="A30" s="105"/>
      <c r="B30" s="104" t="s">
        <v>7</v>
      </c>
      <c r="C30" s="105"/>
      <c r="D30" s="107">
        <f>SUM(D31)</f>
        <v>0</v>
      </c>
      <c r="E30" s="107">
        <f aca="true" t="shared" si="12" ref="E30:P30">SUM(E31)</f>
        <v>250000</v>
      </c>
      <c r="F30" s="107">
        <f t="shared" si="12"/>
        <v>0</v>
      </c>
      <c r="G30" s="107">
        <f t="shared" si="12"/>
        <v>100000</v>
      </c>
      <c r="H30" s="107">
        <f t="shared" si="12"/>
        <v>146700</v>
      </c>
      <c r="I30" s="107">
        <f t="shared" si="12"/>
        <v>90850</v>
      </c>
      <c r="J30" s="107">
        <f t="shared" si="12"/>
        <v>40000</v>
      </c>
      <c r="K30" s="107">
        <f t="shared" si="12"/>
        <v>0</v>
      </c>
      <c r="L30" s="107">
        <f t="shared" si="12"/>
        <v>0</v>
      </c>
      <c r="M30" s="107">
        <f t="shared" si="12"/>
        <v>0</v>
      </c>
      <c r="N30" s="107">
        <f t="shared" si="12"/>
        <v>0</v>
      </c>
      <c r="O30" s="107">
        <f t="shared" si="12"/>
        <v>0</v>
      </c>
      <c r="P30" s="107">
        <f t="shared" si="12"/>
        <v>627550</v>
      </c>
    </row>
    <row r="31" spans="1:16" s="7" customFormat="1" ht="21">
      <c r="A31" s="49"/>
      <c r="B31" s="50"/>
      <c r="C31" s="49" t="s">
        <v>19</v>
      </c>
      <c r="D31" s="51">
        <v>0</v>
      </c>
      <c r="E31" s="51">
        <v>250000</v>
      </c>
      <c r="F31" s="51">
        <v>0</v>
      </c>
      <c r="G31" s="51">
        <v>100000</v>
      </c>
      <c r="H31" s="51">
        <v>146700</v>
      </c>
      <c r="I31" s="51">
        <v>90850</v>
      </c>
      <c r="J31" s="51">
        <v>40000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2">
        <f>SUM(D31:O31)</f>
        <v>627550</v>
      </c>
    </row>
    <row r="32" spans="1:16" s="53" customFormat="1" ht="21">
      <c r="A32" s="105"/>
      <c r="B32" s="104" t="s">
        <v>3</v>
      </c>
      <c r="C32" s="105"/>
      <c r="D32" s="107">
        <f>SUM(D33)</f>
        <v>57000</v>
      </c>
      <c r="E32" s="107">
        <f aca="true" t="shared" si="13" ref="E32:P32">SUM(E33)</f>
        <v>2809900</v>
      </c>
      <c r="F32" s="107">
        <f t="shared" si="13"/>
        <v>145500</v>
      </c>
      <c r="G32" s="107">
        <f t="shared" si="13"/>
        <v>384100</v>
      </c>
      <c r="H32" s="107">
        <f t="shared" si="13"/>
        <v>169350</v>
      </c>
      <c r="I32" s="107">
        <f t="shared" si="13"/>
        <v>3487000</v>
      </c>
      <c r="J32" s="107">
        <f t="shared" si="13"/>
        <v>474975</v>
      </c>
      <c r="K32" s="107">
        <f t="shared" si="13"/>
        <v>90000</v>
      </c>
      <c r="L32" s="107">
        <f t="shared" si="13"/>
        <v>0</v>
      </c>
      <c r="M32" s="107">
        <f t="shared" si="13"/>
        <v>0</v>
      </c>
      <c r="N32" s="107">
        <f t="shared" si="13"/>
        <v>0</v>
      </c>
      <c r="O32" s="107">
        <f t="shared" si="13"/>
        <v>0</v>
      </c>
      <c r="P32" s="107">
        <f t="shared" si="13"/>
        <v>7617825</v>
      </c>
    </row>
    <row r="33" spans="1:19" s="7" customFormat="1" ht="21">
      <c r="A33" s="49"/>
      <c r="B33" s="50"/>
      <c r="C33" s="49" t="s">
        <v>17</v>
      </c>
      <c r="D33" s="51">
        <v>57000</v>
      </c>
      <c r="E33" s="51">
        <v>2809900</v>
      </c>
      <c r="F33" s="51">
        <v>145500</v>
      </c>
      <c r="G33" s="51">
        <v>384100</v>
      </c>
      <c r="H33" s="51">
        <v>169350</v>
      </c>
      <c r="I33" s="51">
        <v>3487000</v>
      </c>
      <c r="J33" s="51">
        <v>474975</v>
      </c>
      <c r="K33" s="51">
        <v>90000</v>
      </c>
      <c r="L33" s="51">
        <v>0</v>
      </c>
      <c r="M33" s="51">
        <v>0</v>
      </c>
      <c r="N33" s="51">
        <v>0</v>
      </c>
      <c r="O33" s="51">
        <v>0</v>
      </c>
      <c r="P33" s="52">
        <f>SUM(D33:O33)</f>
        <v>7617825</v>
      </c>
      <c r="R33" s="54"/>
      <c r="S33" s="55"/>
    </row>
    <row r="34" spans="1:19" s="53" customFormat="1" ht="21">
      <c r="A34" s="105"/>
      <c r="B34" s="104" t="s">
        <v>15</v>
      </c>
      <c r="C34" s="105"/>
      <c r="D34" s="107">
        <f aca="true" t="shared" si="14" ref="D34:P34">SUM(D35:D35)</f>
        <v>0</v>
      </c>
      <c r="E34" s="107">
        <f t="shared" si="14"/>
        <v>0</v>
      </c>
      <c r="F34" s="107">
        <f t="shared" si="14"/>
        <v>0</v>
      </c>
      <c r="G34" s="107">
        <f t="shared" si="14"/>
        <v>0</v>
      </c>
      <c r="H34" s="107">
        <f t="shared" si="14"/>
        <v>0</v>
      </c>
      <c r="I34" s="107">
        <f t="shared" si="14"/>
        <v>0</v>
      </c>
      <c r="J34" s="107">
        <f t="shared" si="14"/>
        <v>0</v>
      </c>
      <c r="K34" s="107">
        <f t="shared" si="14"/>
        <v>0</v>
      </c>
      <c r="L34" s="107">
        <f t="shared" si="14"/>
        <v>0</v>
      </c>
      <c r="M34" s="107">
        <f t="shared" si="14"/>
        <v>0</v>
      </c>
      <c r="N34" s="107">
        <f t="shared" si="14"/>
        <v>0</v>
      </c>
      <c r="O34" s="107">
        <f t="shared" si="14"/>
        <v>0</v>
      </c>
      <c r="P34" s="107">
        <f t="shared" si="14"/>
        <v>0</v>
      </c>
      <c r="R34" s="56"/>
      <c r="S34" s="57"/>
    </row>
    <row r="35" spans="1:16" s="7" customFormat="1" ht="21">
      <c r="A35" s="50"/>
      <c r="B35" s="50"/>
      <c r="C35" s="50" t="s">
        <v>57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2">
        <f>SUM(D35:O35)</f>
        <v>0</v>
      </c>
    </row>
    <row r="36" spans="1:16" s="53" customFormat="1" ht="21">
      <c r="A36" s="104"/>
      <c r="B36" s="104" t="s">
        <v>6</v>
      </c>
      <c r="C36" s="104"/>
      <c r="D36" s="107">
        <f>SUM(D37)</f>
        <v>0</v>
      </c>
      <c r="E36" s="107">
        <f aca="true" t="shared" si="15" ref="E36:P36">SUM(E37)</f>
        <v>0</v>
      </c>
      <c r="F36" s="107">
        <f t="shared" si="15"/>
        <v>0</v>
      </c>
      <c r="G36" s="107">
        <f t="shared" si="15"/>
        <v>0</v>
      </c>
      <c r="H36" s="107">
        <f t="shared" si="15"/>
        <v>0</v>
      </c>
      <c r="I36" s="107">
        <f t="shared" si="15"/>
        <v>0</v>
      </c>
      <c r="J36" s="107">
        <f t="shared" si="15"/>
        <v>0</v>
      </c>
      <c r="K36" s="107">
        <f t="shared" si="15"/>
        <v>0</v>
      </c>
      <c r="L36" s="107">
        <f t="shared" si="15"/>
        <v>0</v>
      </c>
      <c r="M36" s="107">
        <f t="shared" si="15"/>
        <v>0</v>
      </c>
      <c r="N36" s="107">
        <f t="shared" si="15"/>
        <v>0</v>
      </c>
      <c r="O36" s="107">
        <f t="shared" si="15"/>
        <v>0</v>
      </c>
      <c r="P36" s="107">
        <f t="shared" si="15"/>
        <v>0</v>
      </c>
    </row>
    <row r="37" spans="1:19" s="7" customFormat="1" ht="21">
      <c r="A37" s="49"/>
      <c r="B37" s="50"/>
      <c r="C37" s="49" t="s">
        <v>14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2">
        <f>SUM(D37:O37)</f>
        <v>0</v>
      </c>
      <c r="R37" s="54"/>
      <c r="S37" s="55"/>
    </row>
    <row r="38" spans="1:19" s="53" customFormat="1" ht="21">
      <c r="A38" s="105"/>
      <c r="B38" s="104" t="s">
        <v>5</v>
      </c>
      <c r="C38" s="105"/>
      <c r="D38" s="107">
        <f>SUM(D39)</f>
        <v>0</v>
      </c>
      <c r="E38" s="107">
        <f aca="true" t="shared" si="16" ref="E38:P38">SUM(E39)</f>
        <v>0</v>
      </c>
      <c r="F38" s="107">
        <f t="shared" si="16"/>
        <v>0</v>
      </c>
      <c r="G38" s="107">
        <f t="shared" si="16"/>
        <v>0</v>
      </c>
      <c r="H38" s="107">
        <f t="shared" si="16"/>
        <v>0</v>
      </c>
      <c r="I38" s="107">
        <f t="shared" si="16"/>
        <v>0</v>
      </c>
      <c r="J38" s="107">
        <f t="shared" si="16"/>
        <v>0</v>
      </c>
      <c r="K38" s="107">
        <f t="shared" si="16"/>
        <v>0</v>
      </c>
      <c r="L38" s="107">
        <f t="shared" si="16"/>
        <v>0</v>
      </c>
      <c r="M38" s="107">
        <f t="shared" si="16"/>
        <v>0</v>
      </c>
      <c r="N38" s="107">
        <f t="shared" si="16"/>
        <v>0</v>
      </c>
      <c r="O38" s="107">
        <f t="shared" si="16"/>
        <v>0</v>
      </c>
      <c r="P38" s="107">
        <f t="shared" si="16"/>
        <v>0</v>
      </c>
      <c r="R38" s="56"/>
      <c r="S38" s="57"/>
    </row>
    <row r="39" spans="1:16" s="7" customFormat="1" ht="21">
      <c r="A39" s="49"/>
      <c r="B39" s="50"/>
      <c r="C39" s="49" t="s">
        <v>21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2">
        <f>SUM(D39:O39)</f>
        <v>0</v>
      </c>
    </row>
    <row r="40" spans="1:16" s="53" customFormat="1" ht="21">
      <c r="A40" s="105"/>
      <c r="B40" s="104" t="s">
        <v>157</v>
      </c>
      <c r="C40" s="105"/>
      <c r="D40" s="107">
        <f>SUM(D41)</f>
        <v>0</v>
      </c>
      <c r="E40" s="107">
        <f aca="true" t="shared" si="17" ref="E40:P40">SUM(E41)</f>
        <v>0</v>
      </c>
      <c r="F40" s="107">
        <f t="shared" si="17"/>
        <v>0</v>
      </c>
      <c r="G40" s="107">
        <f t="shared" si="17"/>
        <v>0</v>
      </c>
      <c r="H40" s="107">
        <f t="shared" si="17"/>
        <v>0</v>
      </c>
      <c r="I40" s="107">
        <f t="shared" si="17"/>
        <v>0</v>
      </c>
      <c r="J40" s="107">
        <f t="shared" si="17"/>
        <v>0</v>
      </c>
      <c r="K40" s="107">
        <f t="shared" si="17"/>
        <v>0</v>
      </c>
      <c r="L40" s="107">
        <f t="shared" si="17"/>
        <v>0</v>
      </c>
      <c r="M40" s="107">
        <f t="shared" si="17"/>
        <v>0</v>
      </c>
      <c r="N40" s="107">
        <f t="shared" si="17"/>
        <v>0</v>
      </c>
      <c r="O40" s="107">
        <f t="shared" si="17"/>
        <v>0</v>
      </c>
      <c r="P40" s="107">
        <f t="shared" si="17"/>
        <v>0</v>
      </c>
    </row>
    <row r="41" spans="1:16" s="7" customFormat="1" ht="21">
      <c r="A41" s="50"/>
      <c r="B41" s="50"/>
      <c r="C41" s="50" t="s">
        <v>163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2">
        <f>SUM(D41:O41)</f>
        <v>0</v>
      </c>
    </row>
    <row r="42" spans="1:16" s="53" customFormat="1" ht="21">
      <c r="A42" s="104"/>
      <c r="B42" s="104" t="s">
        <v>65</v>
      </c>
      <c r="C42" s="104"/>
      <c r="D42" s="107">
        <f>SUM(D43)</f>
        <v>0</v>
      </c>
      <c r="E42" s="107">
        <f aca="true" t="shared" si="18" ref="E42:P42">SUM(E43)</f>
        <v>0</v>
      </c>
      <c r="F42" s="107">
        <f t="shared" si="18"/>
        <v>0</v>
      </c>
      <c r="G42" s="107">
        <f t="shared" si="18"/>
        <v>0</v>
      </c>
      <c r="H42" s="107">
        <f t="shared" si="18"/>
        <v>0</v>
      </c>
      <c r="I42" s="107">
        <f t="shared" si="18"/>
        <v>0</v>
      </c>
      <c r="J42" s="107">
        <f t="shared" si="18"/>
        <v>0</v>
      </c>
      <c r="K42" s="107">
        <f t="shared" si="18"/>
        <v>0</v>
      </c>
      <c r="L42" s="107">
        <f t="shared" si="18"/>
        <v>0</v>
      </c>
      <c r="M42" s="107">
        <f t="shared" si="18"/>
        <v>0</v>
      </c>
      <c r="N42" s="107">
        <f t="shared" si="18"/>
        <v>0</v>
      </c>
      <c r="O42" s="107">
        <f t="shared" si="18"/>
        <v>0</v>
      </c>
      <c r="P42" s="107">
        <f t="shared" si="18"/>
        <v>0</v>
      </c>
    </row>
    <row r="43" spans="1:16" s="7" customFormat="1" ht="21">
      <c r="A43" s="50"/>
      <c r="B43" s="50"/>
      <c r="C43" s="50" t="s">
        <v>148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2">
        <f>SUM(D43:O43)</f>
        <v>0</v>
      </c>
    </row>
    <row r="44" spans="1:16" s="53" customFormat="1" ht="21">
      <c r="A44" s="104"/>
      <c r="B44" s="104" t="s">
        <v>9</v>
      </c>
      <c r="C44" s="104"/>
      <c r="D44" s="107">
        <f>SUM(D45)</f>
        <v>0</v>
      </c>
      <c r="E44" s="107">
        <f aca="true" t="shared" si="19" ref="E44:P44">SUM(E45)</f>
        <v>0</v>
      </c>
      <c r="F44" s="107">
        <f t="shared" si="19"/>
        <v>0</v>
      </c>
      <c r="G44" s="107">
        <f t="shared" si="19"/>
        <v>0</v>
      </c>
      <c r="H44" s="107">
        <f t="shared" si="19"/>
        <v>0</v>
      </c>
      <c r="I44" s="107">
        <f t="shared" si="19"/>
        <v>0</v>
      </c>
      <c r="J44" s="107">
        <f t="shared" si="19"/>
        <v>0</v>
      </c>
      <c r="K44" s="107">
        <f t="shared" si="19"/>
        <v>0</v>
      </c>
      <c r="L44" s="107">
        <f t="shared" si="19"/>
        <v>0</v>
      </c>
      <c r="M44" s="107">
        <f t="shared" si="19"/>
        <v>0</v>
      </c>
      <c r="N44" s="107">
        <f t="shared" si="19"/>
        <v>0</v>
      </c>
      <c r="O44" s="107">
        <f t="shared" si="19"/>
        <v>0</v>
      </c>
      <c r="P44" s="107">
        <f t="shared" si="19"/>
        <v>0</v>
      </c>
    </row>
    <row r="45" spans="1:16" s="7" customFormat="1" ht="21">
      <c r="A45" s="49"/>
      <c r="B45" s="50"/>
      <c r="C45" s="49" t="s">
        <v>54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f>SUM(D45:O45)</f>
        <v>0</v>
      </c>
    </row>
    <row r="46" spans="1:16" s="53" customFormat="1" ht="21">
      <c r="A46" s="108"/>
      <c r="B46" s="106" t="s">
        <v>4</v>
      </c>
      <c r="C46" s="108"/>
      <c r="D46" s="107">
        <f>SUM(D47)</f>
        <v>0</v>
      </c>
      <c r="E46" s="107">
        <f aca="true" t="shared" si="20" ref="E46:P46">SUM(E47)</f>
        <v>0</v>
      </c>
      <c r="F46" s="107">
        <f t="shared" si="20"/>
        <v>0</v>
      </c>
      <c r="G46" s="107">
        <f t="shared" si="20"/>
        <v>0</v>
      </c>
      <c r="H46" s="107">
        <f t="shared" si="20"/>
        <v>220</v>
      </c>
      <c r="I46" s="107">
        <f t="shared" si="20"/>
        <v>4000</v>
      </c>
      <c r="J46" s="107">
        <f t="shared" si="20"/>
        <v>0</v>
      </c>
      <c r="K46" s="107">
        <f t="shared" si="20"/>
        <v>1600</v>
      </c>
      <c r="L46" s="107">
        <f t="shared" si="20"/>
        <v>0</v>
      </c>
      <c r="M46" s="107">
        <f t="shared" si="20"/>
        <v>0</v>
      </c>
      <c r="N46" s="107">
        <f t="shared" si="20"/>
        <v>0</v>
      </c>
      <c r="O46" s="107">
        <f t="shared" si="20"/>
        <v>0</v>
      </c>
      <c r="P46" s="107">
        <f t="shared" si="20"/>
        <v>5820</v>
      </c>
    </row>
    <row r="47" spans="1:19" s="7" customFormat="1" ht="21">
      <c r="A47" s="49"/>
      <c r="B47" s="50"/>
      <c r="C47" s="49" t="s">
        <v>18</v>
      </c>
      <c r="D47" s="51">
        <v>0</v>
      </c>
      <c r="E47" s="51">
        <v>0</v>
      </c>
      <c r="F47" s="51">
        <v>0</v>
      </c>
      <c r="G47" s="51">
        <v>0</v>
      </c>
      <c r="H47" s="51">
        <v>220</v>
      </c>
      <c r="I47" s="51">
        <v>4000</v>
      </c>
      <c r="J47" s="51">
        <v>0</v>
      </c>
      <c r="K47" s="51">
        <v>1600</v>
      </c>
      <c r="L47" s="51">
        <v>0</v>
      </c>
      <c r="M47" s="51">
        <v>0</v>
      </c>
      <c r="N47" s="51">
        <v>0</v>
      </c>
      <c r="O47" s="51">
        <v>0</v>
      </c>
      <c r="P47" s="52">
        <f>SUM(D47:O47)</f>
        <v>5820</v>
      </c>
      <c r="R47" s="54"/>
      <c r="S47" s="55"/>
    </row>
    <row r="48" spans="1:19" s="53" customFormat="1" ht="21">
      <c r="A48" s="105"/>
      <c r="B48" s="104" t="s">
        <v>168</v>
      </c>
      <c r="C48" s="105"/>
      <c r="D48" s="107">
        <f>SUM(D49)</f>
        <v>0</v>
      </c>
      <c r="E48" s="107">
        <f aca="true" t="shared" si="21" ref="E48:P48">SUM(E49)</f>
        <v>0</v>
      </c>
      <c r="F48" s="107">
        <f t="shared" si="21"/>
        <v>0</v>
      </c>
      <c r="G48" s="107">
        <f t="shared" si="21"/>
        <v>0</v>
      </c>
      <c r="H48" s="107">
        <f t="shared" si="21"/>
        <v>0</v>
      </c>
      <c r="I48" s="107">
        <f t="shared" si="21"/>
        <v>0</v>
      </c>
      <c r="J48" s="107">
        <f t="shared" si="21"/>
        <v>0</v>
      </c>
      <c r="K48" s="107">
        <f t="shared" si="21"/>
        <v>0</v>
      </c>
      <c r="L48" s="107">
        <f t="shared" si="21"/>
        <v>0</v>
      </c>
      <c r="M48" s="107">
        <f t="shared" si="21"/>
        <v>0</v>
      </c>
      <c r="N48" s="107">
        <f t="shared" si="21"/>
        <v>0</v>
      </c>
      <c r="O48" s="107">
        <f t="shared" si="21"/>
        <v>0</v>
      </c>
      <c r="P48" s="107">
        <f t="shared" si="21"/>
        <v>0</v>
      </c>
      <c r="R48" s="56"/>
      <c r="S48" s="57"/>
    </row>
    <row r="49" spans="1:16" s="7" customFormat="1" ht="21">
      <c r="A49" s="59"/>
      <c r="B49" s="60"/>
      <c r="C49" s="59" t="s">
        <v>169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2">
        <f>SUM(D49:O49)</f>
        <v>0</v>
      </c>
    </row>
    <row r="50" spans="1:16" s="53" customFormat="1" ht="21">
      <c r="A50" s="105"/>
      <c r="B50" s="104" t="s">
        <v>170</v>
      </c>
      <c r="C50" s="105"/>
      <c r="D50" s="107">
        <f>SUM(D51)</f>
        <v>0</v>
      </c>
      <c r="E50" s="107">
        <f aca="true" t="shared" si="22" ref="E50:P50">SUM(E51)</f>
        <v>0</v>
      </c>
      <c r="F50" s="107">
        <f t="shared" si="22"/>
        <v>0</v>
      </c>
      <c r="G50" s="107">
        <f t="shared" si="22"/>
        <v>0</v>
      </c>
      <c r="H50" s="107">
        <f t="shared" si="22"/>
        <v>0</v>
      </c>
      <c r="I50" s="107">
        <f t="shared" si="22"/>
        <v>0</v>
      </c>
      <c r="J50" s="107">
        <f t="shared" si="22"/>
        <v>0</v>
      </c>
      <c r="K50" s="107">
        <f t="shared" si="22"/>
        <v>0</v>
      </c>
      <c r="L50" s="107">
        <f t="shared" si="22"/>
        <v>0</v>
      </c>
      <c r="M50" s="107">
        <f t="shared" si="22"/>
        <v>0</v>
      </c>
      <c r="N50" s="107">
        <f t="shared" si="22"/>
        <v>0</v>
      </c>
      <c r="O50" s="107">
        <f t="shared" si="22"/>
        <v>0</v>
      </c>
      <c r="P50" s="107">
        <f t="shared" si="22"/>
        <v>0</v>
      </c>
    </row>
    <row r="51" spans="1:16" s="7" customFormat="1" ht="21">
      <c r="A51" s="49"/>
      <c r="B51" s="50"/>
      <c r="C51" s="49" t="s">
        <v>171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2">
        <f>SUM(D51:O51)</f>
        <v>0</v>
      </c>
    </row>
    <row r="52" spans="1:16" s="53" customFormat="1" ht="21">
      <c r="A52" s="108"/>
      <c r="B52" s="106" t="s">
        <v>172</v>
      </c>
      <c r="C52" s="108"/>
      <c r="D52" s="107">
        <f>SUM(D53)</f>
        <v>0</v>
      </c>
      <c r="E52" s="107">
        <f aca="true" t="shared" si="23" ref="E52:P56">SUM(E53)</f>
        <v>0</v>
      </c>
      <c r="F52" s="107">
        <f t="shared" si="23"/>
        <v>0</v>
      </c>
      <c r="G52" s="107">
        <f t="shared" si="23"/>
        <v>0</v>
      </c>
      <c r="H52" s="107">
        <f t="shared" si="23"/>
        <v>0</v>
      </c>
      <c r="I52" s="107">
        <f t="shared" si="23"/>
        <v>0</v>
      </c>
      <c r="J52" s="107">
        <f t="shared" si="23"/>
        <v>0</v>
      </c>
      <c r="K52" s="107">
        <f t="shared" si="23"/>
        <v>0</v>
      </c>
      <c r="L52" s="107">
        <f t="shared" si="23"/>
        <v>0</v>
      </c>
      <c r="M52" s="107">
        <f t="shared" si="23"/>
        <v>0</v>
      </c>
      <c r="N52" s="107">
        <f t="shared" si="23"/>
        <v>0</v>
      </c>
      <c r="O52" s="107">
        <f t="shared" si="23"/>
        <v>0</v>
      </c>
      <c r="P52" s="107">
        <f t="shared" si="23"/>
        <v>0</v>
      </c>
    </row>
    <row r="53" spans="1:16" s="7" customFormat="1" ht="42">
      <c r="A53" s="49"/>
      <c r="B53" s="50"/>
      <c r="C53" s="49" t="s">
        <v>173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2">
        <f>SUM(D53:O53)</f>
        <v>0</v>
      </c>
    </row>
    <row r="54" spans="1:16" s="53" customFormat="1" ht="21">
      <c r="A54" s="108"/>
      <c r="B54" s="106" t="s">
        <v>194</v>
      </c>
      <c r="C54" s="108"/>
      <c r="D54" s="107">
        <f>SUM(D55)</f>
        <v>0</v>
      </c>
      <c r="E54" s="107">
        <f t="shared" si="23"/>
        <v>0</v>
      </c>
      <c r="F54" s="107">
        <f t="shared" si="23"/>
        <v>0</v>
      </c>
      <c r="G54" s="107">
        <f t="shared" si="23"/>
        <v>0</v>
      </c>
      <c r="H54" s="107">
        <f t="shared" si="23"/>
        <v>0</v>
      </c>
      <c r="I54" s="107">
        <f t="shared" si="23"/>
        <v>0</v>
      </c>
      <c r="J54" s="107">
        <f t="shared" si="23"/>
        <v>0</v>
      </c>
      <c r="K54" s="107">
        <f t="shared" si="23"/>
        <v>0</v>
      </c>
      <c r="L54" s="107">
        <f t="shared" si="23"/>
        <v>0</v>
      </c>
      <c r="M54" s="107">
        <f t="shared" si="23"/>
        <v>0</v>
      </c>
      <c r="N54" s="107">
        <f t="shared" si="23"/>
        <v>0</v>
      </c>
      <c r="O54" s="107">
        <f t="shared" si="23"/>
        <v>0</v>
      </c>
      <c r="P54" s="107">
        <f t="shared" si="23"/>
        <v>0</v>
      </c>
    </row>
    <row r="55" spans="1:16" s="7" customFormat="1" ht="21">
      <c r="A55" s="49"/>
      <c r="B55" s="50"/>
      <c r="C55" s="49" t="s">
        <v>195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2">
        <f>SUM(D55:O55)</f>
        <v>0</v>
      </c>
    </row>
    <row r="56" spans="1:16" s="53" customFormat="1" ht="21">
      <c r="A56" s="108"/>
      <c r="B56" s="106" t="s">
        <v>190</v>
      </c>
      <c r="C56" s="108"/>
      <c r="D56" s="107">
        <f>SUM(D57)</f>
        <v>0</v>
      </c>
      <c r="E56" s="107">
        <f t="shared" si="23"/>
        <v>0</v>
      </c>
      <c r="F56" s="107">
        <f t="shared" si="23"/>
        <v>0</v>
      </c>
      <c r="G56" s="107">
        <f t="shared" si="23"/>
        <v>20000</v>
      </c>
      <c r="H56" s="107">
        <f t="shared" si="23"/>
        <v>0</v>
      </c>
      <c r="I56" s="107">
        <f t="shared" si="23"/>
        <v>0</v>
      </c>
      <c r="J56" s="107">
        <f t="shared" si="23"/>
        <v>0</v>
      </c>
      <c r="K56" s="107">
        <f t="shared" si="23"/>
        <v>0</v>
      </c>
      <c r="L56" s="107">
        <f t="shared" si="23"/>
        <v>0</v>
      </c>
      <c r="M56" s="107">
        <f t="shared" si="23"/>
        <v>0</v>
      </c>
      <c r="N56" s="107">
        <f t="shared" si="23"/>
        <v>0</v>
      </c>
      <c r="O56" s="107">
        <f t="shared" si="23"/>
        <v>0</v>
      </c>
      <c r="P56" s="107">
        <f t="shared" si="23"/>
        <v>20000</v>
      </c>
    </row>
    <row r="57" spans="1:16" s="7" customFormat="1" ht="21">
      <c r="A57" s="49"/>
      <c r="B57" s="50"/>
      <c r="C57" s="49" t="s">
        <v>604</v>
      </c>
      <c r="D57" s="51">
        <v>0</v>
      </c>
      <c r="E57" s="51">
        <v>0</v>
      </c>
      <c r="F57" s="51">
        <v>0</v>
      </c>
      <c r="G57" s="51">
        <v>20000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2">
        <f>SUM(D57:O57)</f>
        <v>20000</v>
      </c>
    </row>
    <row r="58" spans="1:16" s="8" customFormat="1" ht="21">
      <c r="A58" s="109" t="s">
        <v>22</v>
      </c>
      <c r="B58" s="109"/>
      <c r="C58" s="110"/>
      <c r="D58" s="96">
        <f>SUM(D59+D61+D63+D65+D67+D69+D72+D74+D76+D78+D80+D82+D84+D86+D88+D91+D93+D95+D97+D99+D101+D103+D105+D107+D109+D111+D113+D115+D117+D119+D121+D123)</f>
        <v>716094</v>
      </c>
      <c r="E58" s="96">
        <f aca="true" t="shared" si="24" ref="E58:P58">SUM(E59+E61+E63+E65+E67+E69+E72+E74+E76+E78+E80+E82+E84+E86+E88+E91+E93+E95+E97+E99+E101+E103+E105+E107+E109+E111+E113+E115+E117+E119+E121+E123)</f>
        <v>761226</v>
      </c>
      <c r="F58" s="96">
        <f t="shared" si="24"/>
        <v>270510.77999999997</v>
      </c>
      <c r="G58" s="96">
        <f t="shared" si="24"/>
        <v>820800</v>
      </c>
      <c r="H58" s="96">
        <f t="shared" si="24"/>
        <v>676415</v>
      </c>
      <c r="I58" s="96">
        <f t="shared" si="24"/>
        <v>17544997.6</v>
      </c>
      <c r="J58" s="96">
        <f t="shared" si="24"/>
        <v>452637</v>
      </c>
      <c r="K58" s="96">
        <f t="shared" si="24"/>
        <v>4500</v>
      </c>
      <c r="L58" s="96">
        <f t="shared" si="24"/>
        <v>0</v>
      </c>
      <c r="M58" s="96">
        <f t="shared" si="24"/>
        <v>0</v>
      </c>
      <c r="N58" s="96">
        <f t="shared" si="24"/>
        <v>0</v>
      </c>
      <c r="O58" s="96">
        <f t="shared" si="24"/>
        <v>0</v>
      </c>
      <c r="P58" s="96">
        <f t="shared" si="24"/>
        <v>21247180.380000003</v>
      </c>
    </row>
    <row r="59" spans="1:16" s="53" customFormat="1" ht="21">
      <c r="A59" s="111"/>
      <c r="B59" s="112" t="s">
        <v>48</v>
      </c>
      <c r="C59" s="111"/>
      <c r="D59" s="97">
        <f>SUM(D60)</f>
        <v>0</v>
      </c>
      <c r="E59" s="97">
        <f aca="true" t="shared" si="25" ref="E59:P59">SUM(E60)</f>
        <v>0</v>
      </c>
      <c r="F59" s="97">
        <f t="shared" si="25"/>
        <v>0</v>
      </c>
      <c r="G59" s="97">
        <f t="shared" si="25"/>
        <v>0</v>
      </c>
      <c r="H59" s="97">
        <f t="shared" si="25"/>
        <v>0</v>
      </c>
      <c r="I59" s="97">
        <f t="shared" si="25"/>
        <v>0</v>
      </c>
      <c r="J59" s="97">
        <f t="shared" si="25"/>
        <v>0</v>
      </c>
      <c r="K59" s="97">
        <f t="shared" si="25"/>
        <v>0</v>
      </c>
      <c r="L59" s="97">
        <f t="shared" si="25"/>
        <v>0</v>
      </c>
      <c r="M59" s="97">
        <f t="shared" si="25"/>
        <v>0</v>
      </c>
      <c r="N59" s="97">
        <f t="shared" si="25"/>
        <v>0</v>
      </c>
      <c r="O59" s="97">
        <f t="shared" si="25"/>
        <v>0</v>
      </c>
      <c r="P59" s="97">
        <f t="shared" si="25"/>
        <v>0</v>
      </c>
    </row>
    <row r="60" spans="1:16" s="7" customFormat="1" ht="21">
      <c r="A60" s="61"/>
      <c r="B60" s="62"/>
      <c r="C60" s="61" t="s">
        <v>25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4">
        <f>SUM(D60:O60)</f>
        <v>0</v>
      </c>
    </row>
    <row r="61" spans="1:16" s="53" customFormat="1" ht="21">
      <c r="A61" s="113"/>
      <c r="B61" s="114" t="s">
        <v>46</v>
      </c>
      <c r="C61" s="113"/>
      <c r="D61" s="97">
        <f>SUM(D62)</f>
        <v>0</v>
      </c>
      <c r="E61" s="97">
        <f aca="true" t="shared" si="26" ref="E61:P61">SUM(E62)</f>
        <v>32500</v>
      </c>
      <c r="F61" s="97">
        <f t="shared" si="26"/>
        <v>7500</v>
      </c>
      <c r="G61" s="97">
        <f t="shared" si="26"/>
        <v>7500</v>
      </c>
      <c r="H61" s="97">
        <f t="shared" si="26"/>
        <v>0</v>
      </c>
      <c r="I61" s="97">
        <f t="shared" si="26"/>
        <v>5000</v>
      </c>
      <c r="J61" s="97">
        <f t="shared" si="26"/>
        <v>0</v>
      </c>
      <c r="K61" s="97">
        <f t="shared" si="26"/>
        <v>2500</v>
      </c>
      <c r="L61" s="97">
        <f t="shared" si="26"/>
        <v>0</v>
      </c>
      <c r="M61" s="97">
        <f t="shared" si="26"/>
        <v>0</v>
      </c>
      <c r="N61" s="97">
        <f t="shared" si="26"/>
        <v>0</v>
      </c>
      <c r="O61" s="97">
        <f t="shared" si="26"/>
        <v>0</v>
      </c>
      <c r="P61" s="97">
        <f t="shared" si="26"/>
        <v>55000</v>
      </c>
    </row>
    <row r="62" spans="1:16" s="7" customFormat="1" ht="21">
      <c r="A62" s="61"/>
      <c r="B62" s="62"/>
      <c r="C62" s="61" t="s">
        <v>27</v>
      </c>
      <c r="D62" s="63">
        <v>0</v>
      </c>
      <c r="E62" s="63">
        <v>32500</v>
      </c>
      <c r="F62" s="63">
        <v>7500</v>
      </c>
      <c r="G62" s="63">
        <v>7500</v>
      </c>
      <c r="H62" s="63">
        <v>0</v>
      </c>
      <c r="I62" s="63">
        <v>5000</v>
      </c>
      <c r="J62" s="63">
        <v>0</v>
      </c>
      <c r="K62" s="63">
        <v>2500</v>
      </c>
      <c r="L62" s="63">
        <v>0</v>
      </c>
      <c r="M62" s="63">
        <v>0</v>
      </c>
      <c r="N62" s="63">
        <v>0</v>
      </c>
      <c r="O62" s="63">
        <v>0</v>
      </c>
      <c r="P62" s="64">
        <f>SUM(D62:O62)</f>
        <v>55000</v>
      </c>
    </row>
    <row r="63" spans="1:16" s="53" customFormat="1" ht="21">
      <c r="A63" s="113"/>
      <c r="B63" s="114" t="s">
        <v>56</v>
      </c>
      <c r="C63" s="113"/>
      <c r="D63" s="97">
        <f>SUM(D64)</f>
        <v>0</v>
      </c>
      <c r="E63" s="97">
        <f aca="true" t="shared" si="27" ref="E63:P63">SUM(E64)</f>
        <v>0</v>
      </c>
      <c r="F63" s="97">
        <f t="shared" si="27"/>
        <v>0</v>
      </c>
      <c r="G63" s="97">
        <f t="shared" si="27"/>
        <v>0</v>
      </c>
      <c r="H63" s="97">
        <f t="shared" si="27"/>
        <v>0</v>
      </c>
      <c r="I63" s="97">
        <f t="shared" si="27"/>
        <v>0</v>
      </c>
      <c r="J63" s="97">
        <f t="shared" si="27"/>
        <v>0</v>
      </c>
      <c r="K63" s="97">
        <f t="shared" si="27"/>
        <v>0</v>
      </c>
      <c r="L63" s="97">
        <f t="shared" si="27"/>
        <v>0</v>
      </c>
      <c r="M63" s="97">
        <f t="shared" si="27"/>
        <v>0</v>
      </c>
      <c r="N63" s="97">
        <f t="shared" si="27"/>
        <v>0</v>
      </c>
      <c r="O63" s="97">
        <f t="shared" si="27"/>
        <v>0</v>
      </c>
      <c r="P63" s="97">
        <f t="shared" si="27"/>
        <v>0</v>
      </c>
    </row>
    <row r="64" spans="1:16" s="7" customFormat="1" ht="21">
      <c r="A64" s="61"/>
      <c r="B64" s="62"/>
      <c r="C64" s="61" t="s">
        <v>55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4">
        <f>SUM(D64:O64)</f>
        <v>0</v>
      </c>
    </row>
    <row r="65" spans="1:16" s="53" customFormat="1" ht="21">
      <c r="A65" s="113"/>
      <c r="B65" s="114" t="s">
        <v>50</v>
      </c>
      <c r="C65" s="113"/>
      <c r="D65" s="97">
        <f>SUM(D66)</f>
        <v>0</v>
      </c>
      <c r="E65" s="97">
        <f aca="true" t="shared" si="28" ref="E65:P65">SUM(E66)</f>
        <v>0</v>
      </c>
      <c r="F65" s="97">
        <f t="shared" si="28"/>
        <v>0</v>
      </c>
      <c r="G65" s="97">
        <f t="shared" si="28"/>
        <v>2000</v>
      </c>
      <c r="H65" s="97">
        <f t="shared" si="28"/>
        <v>4000</v>
      </c>
      <c r="I65" s="97">
        <f t="shared" si="28"/>
        <v>6000</v>
      </c>
      <c r="J65" s="97">
        <f t="shared" si="28"/>
        <v>0</v>
      </c>
      <c r="K65" s="97">
        <f t="shared" si="28"/>
        <v>2000</v>
      </c>
      <c r="L65" s="97">
        <f t="shared" si="28"/>
        <v>0</v>
      </c>
      <c r="M65" s="97">
        <f t="shared" si="28"/>
        <v>0</v>
      </c>
      <c r="N65" s="97">
        <f t="shared" si="28"/>
        <v>0</v>
      </c>
      <c r="O65" s="97">
        <f t="shared" si="28"/>
        <v>0</v>
      </c>
      <c r="P65" s="97">
        <f t="shared" si="28"/>
        <v>14000</v>
      </c>
    </row>
    <row r="66" spans="1:16" s="7" customFormat="1" ht="21">
      <c r="A66" s="61"/>
      <c r="B66" s="62"/>
      <c r="C66" s="61" t="s">
        <v>23</v>
      </c>
      <c r="D66" s="63">
        <v>0</v>
      </c>
      <c r="E66" s="63">
        <v>0</v>
      </c>
      <c r="F66" s="63">
        <v>0</v>
      </c>
      <c r="G66" s="63">
        <v>2000</v>
      </c>
      <c r="H66" s="63">
        <v>4000</v>
      </c>
      <c r="I66" s="63">
        <v>6000</v>
      </c>
      <c r="J66" s="63">
        <v>0</v>
      </c>
      <c r="K66" s="63">
        <v>2000</v>
      </c>
      <c r="L66" s="63">
        <v>0</v>
      </c>
      <c r="M66" s="63">
        <v>0</v>
      </c>
      <c r="N66" s="63">
        <v>0</v>
      </c>
      <c r="O66" s="63">
        <v>0</v>
      </c>
      <c r="P66" s="64">
        <f>SUM(D66:O66)</f>
        <v>14000</v>
      </c>
    </row>
    <row r="67" spans="1:16" s="53" customFormat="1" ht="21">
      <c r="A67" s="113"/>
      <c r="B67" s="114" t="s">
        <v>51</v>
      </c>
      <c r="C67" s="113"/>
      <c r="D67" s="97">
        <f>SUM(D68)</f>
        <v>0</v>
      </c>
      <c r="E67" s="97">
        <f aca="true" t="shared" si="29" ref="E67:P67">SUM(E68)</f>
        <v>0</v>
      </c>
      <c r="F67" s="97">
        <f t="shared" si="29"/>
        <v>0</v>
      </c>
      <c r="G67" s="97">
        <f t="shared" si="29"/>
        <v>0</v>
      </c>
      <c r="H67" s="97">
        <f t="shared" si="29"/>
        <v>0</v>
      </c>
      <c r="I67" s="97">
        <f t="shared" si="29"/>
        <v>0</v>
      </c>
      <c r="J67" s="97">
        <f t="shared" si="29"/>
        <v>0</v>
      </c>
      <c r="K67" s="97">
        <f t="shared" si="29"/>
        <v>0</v>
      </c>
      <c r="L67" s="97">
        <f t="shared" si="29"/>
        <v>0</v>
      </c>
      <c r="M67" s="97">
        <f t="shared" si="29"/>
        <v>0</v>
      </c>
      <c r="N67" s="97">
        <f t="shared" si="29"/>
        <v>0</v>
      </c>
      <c r="O67" s="97">
        <f t="shared" si="29"/>
        <v>0</v>
      </c>
      <c r="P67" s="97">
        <f t="shared" si="29"/>
        <v>0</v>
      </c>
    </row>
    <row r="68" spans="1:16" s="7" customFormat="1" ht="21">
      <c r="A68" s="61"/>
      <c r="B68" s="62"/>
      <c r="C68" s="61" t="s">
        <v>36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4">
        <f>SUM(D68:O68)</f>
        <v>0</v>
      </c>
    </row>
    <row r="69" spans="1:16" s="53" customFormat="1" ht="21">
      <c r="A69" s="113"/>
      <c r="B69" s="114" t="s">
        <v>45</v>
      </c>
      <c r="C69" s="113"/>
      <c r="D69" s="97">
        <f>SUM(D70:D71)</f>
        <v>0</v>
      </c>
      <c r="E69" s="97">
        <f aca="true" t="shared" si="30" ref="E69:P69">SUM(E70:E71)</f>
        <v>0</v>
      </c>
      <c r="F69" s="97">
        <f t="shared" si="30"/>
        <v>0</v>
      </c>
      <c r="G69" s="97">
        <f t="shared" si="30"/>
        <v>0</v>
      </c>
      <c r="H69" s="97">
        <f t="shared" si="30"/>
        <v>40000</v>
      </c>
      <c r="I69" s="97">
        <f t="shared" si="30"/>
        <v>17403360</v>
      </c>
      <c r="J69" s="97">
        <f t="shared" si="30"/>
        <v>27450</v>
      </c>
      <c r="K69" s="97">
        <f t="shared" si="30"/>
        <v>0</v>
      </c>
      <c r="L69" s="97">
        <f t="shared" si="30"/>
        <v>0</v>
      </c>
      <c r="M69" s="97">
        <f t="shared" si="30"/>
        <v>0</v>
      </c>
      <c r="N69" s="97">
        <f t="shared" si="30"/>
        <v>0</v>
      </c>
      <c r="O69" s="97">
        <f t="shared" si="30"/>
        <v>0</v>
      </c>
      <c r="P69" s="97">
        <f t="shared" si="30"/>
        <v>17470810</v>
      </c>
    </row>
    <row r="70" spans="1:16" s="7" customFormat="1" ht="21">
      <c r="A70" s="61"/>
      <c r="B70" s="62"/>
      <c r="C70" s="61" t="s">
        <v>26</v>
      </c>
      <c r="D70" s="63">
        <v>0</v>
      </c>
      <c r="E70" s="63">
        <v>0</v>
      </c>
      <c r="F70" s="63">
        <v>0</v>
      </c>
      <c r="G70" s="63">
        <v>0</v>
      </c>
      <c r="H70" s="63">
        <v>40000</v>
      </c>
      <c r="I70" s="63">
        <v>1338000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4">
        <f>SUM(D70:O70)</f>
        <v>1378000</v>
      </c>
    </row>
    <row r="71" spans="1:19" s="7" customFormat="1" ht="21">
      <c r="A71" s="49"/>
      <c r="B71" s="50"/>
      <c r="C71" s="49" t="s">
        <v>38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16065360</v>
      </c>
      <c r="J71" s="51">
        <v>27450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2">
        <f>SUM(D71:O71)</f>
        <v>16092810</v>
      </c>
      <c r="R71" s="54"/>
      <c r="S71" s="55"/>
    </row>
    <row r="72" spans="1:19" s="7" customFormat="1" ht="21">
      <c r="A72" s="113"/>
      <c r="B72" s="114" t="s">
        <v>59</v>
      </c>
      <c r="C72" s="113"/>
      <c r="D72" s="97">
        <f>SUM(D73)</f>
        <v>0</v>
      </c>
      <c r="E72" s="97">
        <f aca="true" t="shared" si="31" ref="E72:P72">SUM(E73)</f>
        <v>0</v>
      </c>
      <c r="F72" s="97">
        <f t="shared" si="31"/>
        <v>0</v>
      </c>
      <c r="G72" s="97">
        <f t="shared" si="31"/>
        <v>0</v>
      </c>
      <c r="H72" s="97">
        <f t="shared" si="31"/>
        <v>0</v>
      </c>
      <c r="I72" s="97">
        <f t="shared" si="31"/>
        <v>0</v>
      </c>
      <c r="J72" s="97">
        <f t="shared" si="31"/>
        <v>0</v>
      </c>
      <c r="K72" s="97">
        <f t="shared" si="31"/>
        <v>0</v>
      </c>
      <c r="L72" s="97">
        <f t="shared" si="31"/>
        <v>0</v>
      </c>
      <c r="M72" s="97">
        <f t="shared" si="31"/>
        <v>0</v>
      </c>
      <c r="N72" s="97">
        <f t="shared" si="31"/>
        <v>0</v>
      </c>
      <c r="O72" s="97">
        <f t="shared" si="31"/>
        <v>0</v>
      </c>
      <c r="P72" s="97">
        <f t="shared" si="31"/>
        <v>0</v>
      </c>
      <c r="R72" s="54"/>
      <c r="S72" s="55"/>
    </row>
    <row r="73" spans="1:16" s="7" customFormat="1" ht="21">
      <c r="A73" s="61"/>
      <c r="B73" s="62"/>
      <c r="C73" s="61" t="s">
        <v>61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4">
        <f>SUM(D73:O73)</f>
        <v>0</v>
      </c>
    </row>
    <row r="74" spans="1:16" s="7" customFormat="1" ht="21">
      <c r="A74" s="113"/>
      <c r="B74" s="114" t="s">
        <v>49</v>
      </c>
      <c r="C74" s="113"/>
      <c r="D74" s="97">
        <f>SUM(D75)</f>
        <v>0</v>
      </c>
      <c r="E74" s="97">
        <f aca="true" t="shared" si="32" ref="E74:P74">SUM(E75)</f>
        <v>0</v>
      </c>
      <c r="F74" s="97">
        <f t="shared" si="32"/>
        <v>0</v>
      </c>
      <c r="G74" s="97">
        <f t="shared" si="32"/>
        <v>0</v>
      </c>
      <c r="H74" s="97">
        <f t="shared" si="32"/>
        <v>0</v>
      </c>
      <c r="I74" s="97">
        <f t="shared" si="32"/>
        <v>0</v>
      </c>
      <c r="J74" s="97">
        <f t="shared" si="32"/>
        <v>0</v>
      </c>
      <c r="K74" s="97">
        <f t="shared" si="32"/>
        <v>0</v>
      </c>
      <c r="L74" s="97">
        <f t="shared" si="32"/>
        <v>0</v>
      </c>
      <c r="M74" s="97">
        <f t="shared" si="32"/>
        <v>0</v>
      </c>
      <c r="N74" s="97">
        <f t="shared" si="32"/>
        <v>0</v>
      </c>
      <c r="O74" s="97">
        <f t="shared" si="32"/>
        <v>0</v>
      </c>
      <c r="P74" s="97">
        <f t="shared" si="32"/>
        <v>0</v>
      </c>
    </row>
    <row r="75" spans="1:16" s="7" customFormat="1" ht="21">
      <c r="A75" s="61"/>
      <c r="B75" s="62"/>
      <c r="C75" s="61" t="s">
        <v>28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4">
        <f>SUM(D75:O75)</f>
        <v>0</v>
      </c>
    </row>
    <row r="76" spans="1:16" s="7" customFormat="1" ht="21">
      <c r="A76" s="113"/>
      <c r="B76" s="114" t="s">
        <v>47</v>
      </c>
      <c r="C76" s="113"/>
      <c r="D76" s="97">
        <f aca="true" t="shared" si="33" ref="D76:P76">SUM(D77:D77)</f>
        <v>-300000</v>
      </c>
      <c r="E76" s="97">
        <f t="shared" si="33"/>
        <v>0</v>
      </c>
      <c r="F76" s="97">
        <f t="shared" si="33"/>
        <v>180000</v>
      </c>
      <c r="G76" s="97">
        <f t="shared" si="33"/>
        <v>765000</v>
      </c>
      <c r="H76" s="97">
        <f t="shared" si="33"/>
        <v>0</v>
      </c>
      <c r="I76" s="97">
        <f t="shared" si="33"/>
        <v>60800</v>
      </c>
      <c r="J76" s="97">
        <f t="shared" si="33"/>
        <v>0</v>
      </c>
      <c r="K76" s="97">
        <f t="shared" si="33"/>
        <v>0</v>
      </c>
      <c r="L76" s="97">
        <f t="shared" si="33"/>
        <v>0</v>
      </c>
      <c r="M76" s="97">
        <f t="shared" si="33"/>
        <v>0</v>
      </c>
      <c r="N76" s="97">
        <f t="shared" si="33"/>
        <v>0</v>
      </c>
      <c r="O76" s="97">
        <f t="shared" si="33"/>
        <v>0</v>
      </c>
      <c r="P76" s="97">
        <f t="shared" si="33"/>
        <v>705800</v>
      </c>
    </row>
    <row r="77" spans="1:16" s="7" customFormat="1" ht="21">
      <c r="A77" s="49"/>
      <c r="B77" s="50"/>
      <c r="C77" s="49" t="s">
        <v>24</v>
      </c>
      <c r="D77" s="51">
        <v>-300000</v>
      </c>
      <c r="E77" s="51">
        <v>0</v>
      </c>
      <c r="F77" s="51">
        <v>180000</v>
      </c>
      <c r="G77" s="51">
        <v>765000</v>
      </c>
      <c r="H77" s="51">
        <v>0</v>
      </c>
      <c r="I77" s="51">
        <v>60800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2">
        <f>SUM(D77:O77)</f>
        <v>705800</v>
      </c>
    </row>
    <row r="78" spans="1:19" s="7" customFormat="1" ht="21">
      <c r="A78" s="113"/>
      <c r="B78" s="114" t="s">
        <v>67</v>
      </c>
      <c r="C78" s="113"/>
      <c r="D78" s="97">
        <f>SUM(D79)</f>
        <v>0</v>
      </c>
      <c r="E78" s="97">
        <f aca="true" t="shared" si="34" ref="E78:P78">SUM(E79)</f>
        <v>0</v>
      </c>
      <c r="F78" s="97">
        <f t="shared" si="34"/>
        <v>0</v>
      </c>
      <c r="G78" s="97">
        <f t="shared" si="34"/>
        <v>0</v>
      </c>
      <c r="H78" s="97">
        <f t="shared" si="34"/>
        <v>0</v>
      </c>
      <c r="I78" s="97">
        <f t="shared" si="34"/>
        <v>0</v>
      </c>
      <c r="J78" s="97">
        <f t="shared" si="34"/>
        <v>0</v>
      </c>
      <c r="K78" s="97">
        <f t="shared" si="34"/>
        <v>0</v>
      </c>
      <c r="L78" s="97">
        <f t="shared" si="34"/>
        <v>0</v>
      </c>
      <c r="M78" s="97">
        <f t="shared" si="34"/>
        <v>0</v>
      </c>
      <c r="N78" s="97">
        <f t="shared" si="34"/>
        <v>0</v>
      </c>
      <c r="O78" s="97">
        <f t="shared" si="34"/>
        <v>0</v>
      </c>
      <c r="P78" s="97">
        <f t="shared" si="34"/>
        <v>0</v>
      </c>
      <c r="R78" s="54"/>
      <c r="S78" s="55"/>
    </row>
    <row r="79" spans="1:16" s="7" customFormat="1" ht="21">
      <c r="A79" s="49"/>
      <c r="B79" s="50"/>
      <c r="C79" s="49" t="s">
        <v>174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2">
        <f>SUM(D79:O79)</f>
        <v>0</v>
      </c>
    </row>
    <row r="80" spans="1:16" s="7" customFormat="1" ht="21">
      <c r="A80" s="113"/>
      <c r="B80" s="114" t="s">
        <v>175</v>
      </c>
      <c r="C80" s="113"/>
      <c r="D80" s="97">
        <f>SUM(D81)</f>
        <v>0</v>
      </c>
      <c r="E80" s="97">
        <f aca="true" t="shared" si="35" ref="E80:P80">SUM(E81)</f>
        <v>0</v>
      </c>
      <c r="F80" s="97">
        <f t="shared" si="35"/>
        <v>0</v>
      </c>
      <c r="G80" s="97">
        <f t="shared" si="35"/>
        <v>0</v>
      </c>
      <c r="H80" s="97">
        <f t="shared" si="35"/>
        <v>0</v>
      </c>
      <c r="I80" s="97">
        <f t="shared" si="35"/>
        <v>0</v>
      </c>
      <c r="J80" s="97">
        <f t="shared" si="35"/>
        <v>0</v>
      </c>
      <c r="K80" s="97">
        <f t="shared" si="35"/>
        <v>0</v>
      </c>
      <c r="L80" s="97">
        <f t="shared" si="35"/>
        <v>0</v>
      </c>
      <c r="M80" s="97">
        <f t="shared" si="35"/>
        <v>0</v>
      </c>
      <c r="N80" s="97">
        <f t="shared" si="35"/>
        <v>0</v>
      </c>
      <c r="O80" s="97">
        <f t="shared" si="35"/>
        <v>0</v>
      </c>
      <c r="P80" s="97">
        <f t="shared" si="35"/>
        <v>0</v>
      </c>
    </row>
    <row r="81" spans="1:19" s="7" customFormat="1" ht="21">
      <c r="A81" s="49"/>
      <c r="B81" s="50"/>
      <c r="C81" s="49" t="s">
        <v>176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2">
        <f>SUM(D81:O81)</f>
        <v>0</v>
      </c>
      <c r="R81" s="54"/>
      <c r="S81" s="55"/>
    </row>
    <row r="82" spans="1:19" s="7" customFormat="1" ht="21">
      <c r="A82" s="113"/>
      <c r="B82" s="114" t="s">
        <v>11</v>
      </c>
      <c r="C82" s="113"/>
      <c r="D82" s="97">
        <f>SUM(D83)</f>
        <v>1016094</v>
      </c>
      <c r="E82" s="97">
        <f aca="true" t="shared" si="36" ref="E82:P82">SUM(E83)</f>
        <v>328726</v>
      </c>
      <c r="F82" s="97">
        <f t="shared" si="36"/>
        <v>0</v>
      </c>
      <c r="G82" s="97">
        <f t="shared" si="36"/>
        <v>0</v>
      </c>
      <c r="H82" s="97">
        <f t="shared" si="36"/>
        <v>0</v>
      </c>
      <c r="I82" s="97">
        <f t="shared" si="36"/>
        <v>0</v>
      </c>
      <c r="J82" s="97">
        <f t="shared" si="36"/>
        <v>0</v>
      </c>
      <c r="K82" s="97">
        <f t="shared" si="36"/>
        <v>0</v>
      </c>
      <c r="L82" s="97">
        <f t="shared" si="36"/>
        <v>0</v>
      </c>
      <c r="M82" s="97">
        <f t="shared" si="36"/>
        <v>0</v>
      </c>
      <c r="N82" s="97">
        <f t="shared" si="36"/>
        <v>0</v>
      </c>
      <c r="O82" s="97">
        <f t="shared" si="36"/>
        <v>0</v>
      </c>
      <c r="P82" s="97">
        <f t="shared" si="36"/>
        <v>1344820</v>
      </c>
      <c r="R82" s="54"/>
      <c r="S82" s="55"/>
    </row>
    <row r="83" spans="1:16" s="7" customFormat="1" ht="21">
      <c r="A83" s="49"/>
      <c r="B83" s="50"/>
      <c r="C83" s="49" t="s">
        <v>37</v>
      </c>
      <c r="D83" s="51">
        <v>1016094</v>
      </c>
      <c r="E83" s="51">
        <v>328726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2">
        <f>SUM(D83:O83)</f>
        <v>1344820</v>
      </c>
    </row>
    <row r="84" spans="1:16" s="7" customFormat="1" ht="21">
      <c r="A84" s="113"/>
      <c r="B84" s="114" t="s">
        <v>7</v>
      </c>
      <c r="C84" s="113"/>
      <c r="D84" s="98">
        <f>SUM(D85)</f>
        <v>0</v>
      </c>
      <c r="E84" s="98">
        <f aca="true" t="shared" si="37" ref="E84:P84">SUM(E85)</f>
        <v>0</v>
      </c>
      <c r="F84" s="98">
        <f t="shared" si="37"/>
        <v>0</v>
      </c>
      <c r="G84" s="98">
        <f t="shared" si="37"/>
        <v>0</v>
      </c>
      <c r="H84" s="98">
        <f t="shared" si="37"/>
        <v>0</v>
      </c>
      <c r="I84" s="98">
        <f t="shared" si="37"/>
        <v>0</v>
      </c>
      <c r="J84" s="98">
        <f t="shared" si="37"/>
        <v>0</v>
      </c>
      <c r="K84" s="98">
        <f t="shared" si="37"/>
        <v>0</v>
      </c>
      <c r="L84" s="98">
        <f t="shared" si="37"/>
        <v>0</v>
      </c>
      <c r="M84" s="98">
        <f t="shared" si="37"/>
        <v>0</v>
      </c>
      <c r="N84" s="98">
        <f t="shared" si="37"/>
        <v>0</v>
      </c>
      <c r="O84" s="98">
        <f t="shared" si="37"/>
        <v>0</v>
      </c>
      <c r="P84" s="98">
        <f t="shared" si="37"/>
        <v>0</v>
      </c>
    </row>
    <row r="85" spans="1:19" s="7" customFormat="1" ht="21">
      <c r="A85" s="49"/>
      <c r="B85" s="50"/>
      <c r="C85" s="49" t="s">
        <v>32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52">
        <f>SUM(D85:O85)</f>
        <v>0</v>
      </c>
      <c r="R85" s="54"/>
      <c r="S85" s="66"/>
    </row>
    <row r="86" spans="1:19" s="7" customFormat="1" ht="21">
      <c r="A86" s="113"/>
      <c r="B86" s="114" t="s">
        <v>3</v>
      </c>
      <c r="C86" s="113"/>
      <c r="D86" s="97">
        <f>SUM(D87)</f>
        <v>0</v>
      </c>
      <c r="E86" s="97">
        <f aca="true" t="shared" si="38" ref="E86:P86">SUM(E87)</f>
        <v>0</v>
      </c>
      <c r="F86" s="97">
        <f t="shared" si="38"/>
        <v>0</v>
      </c>
      <c r="G86" s="97">
        <f t="shared" si="38"/>
        <v>0</v>
      </c>
      <c r="H86" s="97">
        <f t="shared" si="38"/>
        <v>0</v>
      </c>
      <c r="I86" s="97">
        <f t="shared" si="38"/>
        <v>0</v>
      </c>
      <c r="J86" s="97">
        <f t="shared" si="38"/>
        <v>0</v>
      </c>
      <c r="K86" s="97">
        <f t="shared" si="38"/>
        <v>0</v>
      </c>
      <c r="L86" s="97">
        <f t="shared" si="38"/>
        <v>0</v>
      </c>
      <c r="M86" s="97">
        <f t="shared" si="38"/>
        <v>0</v>
      </c>
      <c r="N86" s="97">
        <f t="shared" si="38"/>
        <v>0</v>
      </c>
      <c r="O86" s="97">
        <f t="shared" si="38"/>
        <v>0</v>
      </c>
      <c r="P86" s="97">
        <f t="shared" si="38"/>
        <v>0</v>
      </c>
      <c r="R86" s="54"/>
      <c r="S86" s="66"/>
    </row>
    <row r="87" spans="1:19" s="58" customFormat="1" ht="21">
      <c r="A87" s="49"/>
      <c r="B87" s="50"/>
      <c r="C87" s="49" t="s">
        <v>33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2">
        <f>SUM(D87:O87)</f>
        <v>0</v>
      </c>
      <c r="Q87" s="7"/>
      <c r="R87" s="7"/>
      <c r="S87" s="7"/>
    </row>
    <row r="88" spans="1:19" s="58" customFormat="1" ht="21">
      <c r="A88" s="113"/>
      <c r="B88" s="114" t="s">
        <v>15</v>
      </c>
      <c r="C88" s="113"/>
      <c r="D88" s="97">
        <f>SUM(D89:D90)</f>
        <v>0</v>
      </c>
      <c r="E88" s="97">
        <f aca="true" t="shared" si="39" ref="E88:P88">SUM(E89:E90)</f>
        <v>0</v>
      </c>
      <c r="F88" s="97">
        <f t="shared" si="39"/>
        <v>1883.44</v>
      </c>
      <c r="G88" s="97">
        <f t="shared" si="39"/>
        <v>0</v>
      </c>
      <c r="H88" s="97">
        <f t="shared" si="39"/>
        <v>0</v>
      </c>
      <c r="I88" s="97">
        <f t="shared" si="39"/>
        <v>0</v>
      </c>
      <c r="J88" s="97">
        <f t="shared" si="39"/>
        <v>0</v>
      </c>
      <c r="K88" s="97">
        <f t="shared" si="39"/>
        <v>0</v>
      </c>
      <c r="L88" s="97">
        <f t="shared" si="39"/>
        <v>0</v>
      </c>
      <c r="M88" s="97">
        <f t="shared" si="39"/>
        <v>0</v>
      </c>
      <c r="N88" s="97">
        <f t="shared" si="39"/>
        <v>0</v>
      </c>
      <c r="O88" s="97">
        <f t="shared" si="39"/>
        <v>0</v>
      </c>
      <c r="P88" s="97">
        <f t="shared" si="39"/>
        <v>1883.44</v>
      </c>
      <c r="Q88" s="7"/>
      <c r="R88" s="7"/>
      <c r="S88" s="7"/>
    </row>
    <row r="89" spans="1:16" s="7" customFormat="1" ht="21">
      <c r="A89" s="49"/>
      <c r="B89" s="50"/>
      <c r="C89" s="49" t="s">
        <v>41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2">
        <f>SUM(D89:O89)</f>
        <v>0</v>
      </c>
    </row>
    <row r="90" spans="1:16" s="7" customFormat="1" ht="42">
      <c r="A90" s="49"/>
      <c r="B90" s="50"/>
      <c r="C90" s="49" t="s">
        <v>43</v>
      </c>
      <c r="D90" s="51">
        <v>0</v>
      </c>
      <c r="E90" s="51">
        <v>0</v>
      </c>
      <c r="F90" s="51">
        <v>1883.44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2">
        <f>SUM(D90:O90)</f>
        <v>1883.44</v>
      </c>
    </row>
    <row r="91" spans="1:16" s="7" customFormat="1" ht="21">
      <c r="A91" s="113"/>
      <c r="B91" s="114" t="s">
        <v>6</v>
      </c>
      <c r="C91" s="113"/>
      <c r="D91" s="97">
        <f>SUM(D92)</f>
        <v>0</v>
      </c>
      <c r="E91" s="97">
        <f aca="true" t="shared" si="40" ref="E91:P91">SUM(E92)</f>
        <v>0</v>
      </c>
      <c r="F91" s="97">
        <f t="shared" si="40"/>
        <v>0</v>
      </c>
      <c r="G91" s="97">
        <f t="shared" si="40"/>
        <v>0</v>
      </c>
      <c r="H91" s="97">
        <f t="shared" si="40"/>
        <v>0</v>
      </c>
      <c r="I91" s="97">
        <f t="shared" si="40"/>
        <v>0</v>
      </c>
      <c r="J91" s="97">
        <f t="shared" si="40"/>
        <v>0</v>
      </c>
      <c r="K91" s="97">
        <f t="shared" si="40"/>
        <v>0</v>
      </c>
      <c r="L91" s="97">
        <f t="shared" si="40"/>
        <v>0</v>
      </c>
      <c r="M91" s="97">
        <f t="shared" si="40"/>
        <v>0</v>
      </c>
      <c r="N91" s="97">
        <f t="shared" si="40"/>
        <v>0</v>
      </c>
      <c r="O91" s="97">
        <f t="shared" si="40"/>
        <v>0</v>
      </c>
      <c r="P91" s="97">
        <f t="shared" si="40"/>
        <v>0</v>
      </c>
    </row>
    <row r="92" spans="1:16" s="7" customFormat="1" ht="21">
      <c r="A92" s="49"/>
      <c r="B92" s="50"/>
      <c r="C92" s="49" t="s">
        <v>35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2">
        <f>SUM(D92:O92)</f>
        <v>0</v>
      </c>
    </row>
    <row r="93" spans="1:16" s="7" customFormat="1" ht="21">
      <c r="A93" s="113"/>
      <c r="B93" s="114" t="s">
        <v>5</v>
      </c>
      <c r="C93" s="113"/>
      <c r="D93" s="97">
        <f>SUM(D94)</f>
        <v>0</v>
      </c>
      <c r="E93" s="97">
        <f aca="true" t="shared" si="41" ref="E93:P93">SUM(E94)</f>
        <v>0</v>
      </c>
      <c r="F93" s="97">
        <f t="shared" si="41"/>
        <v>0</v>
      </c>
      <c r="G93" s="97">
        <f t="shared" si="41"/>
        <v>0</v>
      </c>
      <c r="H93" s="97">
        <f t="shared" si="41"/>
        <v>0</v>
      </c>
      <c r="I93" s="97">
        <f t="shared" si="41"/>
        <v>0</v>
      </c>
      <c r="J93" s="97">
        <f t="shared" si="41"/>
        <v>0</v>
      </c>
      <c r="K93" s="97">
        <f t="shared" si="41"/>
        <v>0</v>
      </c>
      <c r="L93" s="97">
        <f t="shared" si="41"/>
        <v>0</v>
      </c>
      <c r="M93" s="97">
        <f t="shared" si="41"/>
        <v>0</v>
      </c>
      <c r="N93" s="97">
        <f t="shared" si="41"/>
        <v>0</v>
      </c>
      <c r="O93" s="97">
        <f t="shared" si="41"/>
        <v>0</v>
      </c>
      <c r="P93" s="97">
        <f t="shared" si="41"/>
        <v>0</v>
      </c>
    </row>
    <row r="94" spans="1:16" s="7" customFormat="1" ht="21">
      <c r="A94" s="49"/>
      <c r="B94" s="50"/>
      <c r="C94" s="49" t="s">
        <v>40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2">
        <f>SUM(D94:O94)</f>
        <v>0</v>
      </c>
    </row>
    <row r="95" spans="1:16" s="7" customFormat="1" ht="21">
      <c r="A95" s="113"/>
      <c r="B95" s="114" t="s">
        <v>157</v>
      </c>
      <c r="C95" s="113"/>
      <c r="D95" s="97">
        <f>SUM(D96)</f>
        <v>0</v>
      </c>
      <c r="E95" s="97">
        <f aca="true" t="shared" si="42" ref="E95:P95">SUM(E96)</f>
        <v>0</v>
      </c>
      <c r="F95" s="97">
        <f t="shared" si="42"/>
        <v>0</v>
      </c>
      <c r="G95" s="97">
        <f t="shared" si="42"/>
        <v>0</v>
      </c>
      <c r="H95" s="97">
        <f t="shared" si="42"/>
        <v>0</v>
      </c>
      <c r="I95" s="97">
        <f t="shared" si="42"/>
        <v>0</v>
      </c>
      <c r="J95" s="97">
        <f t="shared" si="42"/>
        <v>0</v>
      </c>
      <c r="K95" s="97">
        <f t="shared" si="42"/>
        <v>0</v>
      </c>
      <c r="L95" s="97">
        <f t="shared" si="42"/>
        <v>0</v>
      </c>
      <c r="M95" s="97">
        <f t="shared" si="42"/>
        <v>0</v>
      </c>
      <c r="N95" s="97">
        <f t="shared" si="42"/>
        <v>0</v>
      </c>
      <c r="O95" s="97">
        <f t="shared" si="42"/>
        <v>0</v>
      </c>
      <c r="P95" s="97">
        <f t="shared" si="42"/>
        <v>0</v>
      </c>
    </row>
    <row r="96" spans="1:16" s="7" customFormat="1" ht="21">
      <c r="A96" s="49"/>
      <c r="B96" s="50"/>
      <c r="C96" s="49" t="s">
        <v>177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2">
        <f>SUM(D96:O96)</f>
        <v>0</v>
      </c>
    </row>
    <row r="97" spans="1:16" s="7" customFormat="1" ht="21">
      <c r="A97" s="113"/>
      <c r="B97" s="114" t="s">
        <v>65</v>
      </c>
      <c r="C97" s="113"/>
      <c r="D97" s="97">
        <f>SUM(D98)</f>
        <v>0</v>
      </c>
      <c r="E97" s="97">
        <f aca="true" t="shared" si="43" ref="E97:P97">SUM(E98)</f>
        <v>0</v>
      </c>
      <c r="F97" s="97">
        <f t="shared" si="43"/>
        <v>0</v>
      </c>
      <c r="G97" s="97">
        <f t="shared" si="43"/>
        <v>0</v>
      </c>
      <c r="H97" s="97">
        <f t="shared" si="43"/>
        <v>0</v>
      </c>
      <c r="I97" s="97">
        <f t="shared" si="43"/>
        <v>0</v>
      </c>
      <c r="J97" s="97">
        <f t="shared" si="43"/>
        <v>0</v>
      </c>
      <c r="K97" s="97">
        <f t="shared" si="43"/>
        <v>0</v>
      </c>
      <c r="L97" s="97">
        <f t="shared" si="43"/>
        <v>0</v>
      </c>
      <c r="M97" s="97">
        <f t="shared" si="43"/>
        <v>0</v>
      </c>
      <c r="N97" s="97">
        <f t="shared" si="43"/>
        <v>0</v>
      </c>
      <c r="O97" s="97">
        <f t="shared" si="43"/>
        <v>0</v>
      </c>
      <c r="P97" s="97">
        <f t="shared" si="43"/>
        <v>0</v>
      </c>
    </row>
    <row r="98" spans="1:16" s="7" customFormat="1" ht="21">
      <c r="A98" s="49"/>
      <c r="B98" s="50"/>
      <c r="C98" s="49" t="s">
        <v>64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2">
        <f>SUM(D98:O98)</f>
        <v>0</v>
      </c>
    </row>
    <row r="99" spans="1:16" s="7" customFormat="1" ht="21">
      <c r="A99" s="113"/>
      <c r="B99" s="114" t="s">
        <v>9</v>
      </c>
      <c r="C99" s="113"/>
      <c r="D99" s="97">
        <f>SUM(D100)</f>
        <v>0</v>
      </c>
      <c r="E99" s="97">
        <f aca="true" t="shared" si="44" ref="E99:P99">SUM(E100)</f>
        <v>0</v>
      </c>
      <c r="F99" s="97">
        <f t="shared" si="44"/>
        <v>0</v>
      </c>
      <c r="G99" s="97">
        <f t="shared" si="44"/>
        <v>0</v>
      </c>
      <c r="H99" s="97">
        <f t="shared" si="44"/>
        <v>0</v>
      </c>
      <c r="I99" s="97">
        <f t="shared" si="44"/>
        <v>0</v>
      </c>
      <c r="J99" s="97">
        <f t="shared" si="44"/>
        <v>0</v>
      </c>
      <c r="K99" s="97">
        <f t="shared" si="44"/>
        <v>0</v>
      </c>
      <c r="L99" s="97">
        <f t="shared" si="44"/>
        <v>0</v>
      </c>
      <c r="M99" s="97">
        <f t="shared" si="44"/>
        <v>0</v>
      </c>
      <c r="N99" s="97">
        <f t="shared" si="44"/>
        <v>0</v>
      </c>
      <c r="O99" s="97">
        <f t="shared" si="44"/>
        <v>0</v>
      </c>
      <c r="P99" s="97">
        <f t="shared" si="44"/>
        <v>0</v>
      </c>
    </row>
    <row r="100" spans="1:16" s="7" customFormat="1" ht="21">
      <c r="A100" s="49"/>
      <c r="B100" s="50"/>
      <c r="C100" s="49" t="s">
        <v>44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2">
        <f>SUM(D100:O100)</f>
        <v>0</v>
      </c>
    </row>
    <row r="101" spans="1:19" s="7" customFormat="1" ht="21">
      <c r="A101" s="111"/>
      <c r="B101" s="112" t="s">
        <v>4</v>
      </c>
      <c r="C101" s="111"/>
      <c r="D101" s="97">
        <f>SUM(D102)</f>
        <v>0</v>
      </c>
      <c r="E101" s="97">
        <f aca="true" t="shared" si="45" ref="E101:P101">SUM(E102)</f>
        <v>0</v>
      </c>
      <c r="F101" s="97">
        <f t="shared" si="45"/>
        <v>0</v>
      </c>
      <c r="G101" s="97">
        <f t="shared" si="45"/>
        <v>0</v>
      </c>
      <c r="H101" s="97">
        <f t="shared" si="45"/>
        <v>0</v>
      </c>
      <c r="I101" s="97">
        <f t="shared" si="45"/>
        <v>0</v>
      </c>
      <c r="J101" s="97">
        <f t="shared" si="45"/>
        <v>0</v>
      </c>
      <c r="K101" s="97">
        <f t="shared" si="45"/>
        <v>0</v>
      </c>
      <c r="L101" s="97">
        <f t="shared" si="45"/>
        <v>0</v>
      </c>
      <c r="M101" s="97">
        <f t="shared" si="45"/>
        <v>0</v>
      </c>
      <c r="N101" s="97">
        <f t="shared" si="45"/>
        <v>0</v>
      </c>
      <c r="O101" s="97">
        <f t="shared" si="45"/>
        <v>0</v>
      </c>
      <c r="P101" s="97">
        <f t="shared" si="45"/>
        <v>0</v>
      </c>
      <c r="Q101" s="58"/>
      <c r="R101" s="58"/>
      <c r="S101" s="67"/>
    </row>
    <row r="102" spans="1:16" s="7" customFormat="1" ht="21">
      <c r="A102" s="49"/>
      <c r="B102" s="50"/>
      <c r="C102" s="49" t="s">
        <v>29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2">
        <f>SUM(D102:O102)</f>
        <v>0</v>
      </c>
    </row>
    <row r="103" spans="1:16" s="7" customFormat="1" ht="21">
      <c r="A103" s="111"/>
      <c r="B103" s="112" t="s">
        <v>52</v>
      </c>
      <c r="C103" s="111"/>
      <c r="D103" s="97">
        <f>SUM(D104)</f>
        <v>0</v>
      </c>
      <c r="E103" s="97">
        <f aca="true" t="shared" si="46" ref="E103:P103">SUM(E104)</f>
        <v>0</v>
      </c>
      <c r="F103" s="97">
        <f t="shared" si="46"/>
        <v>0</v>
      </c>
      <c r="G103" s="97">
        <f t="shared" si="46"/>
        <v>0</v>
      </c>
      <c r="H103" s="97">
        <f t="shared" si="46"/>
        <v>0</v>
      </c>
      <c r="I103" s="97">
        <f t="shared" si="46"/>
        <v>0</v>
      </c>
      <c r="J103" s="97">
        <f t="shared" si="46"/>
        <v>0</v>
      </c>
      <c r="K103" s="97">
        <f t="shared" si="46"/>
        <v>0</v>
      </c>
      <c r="L103" s="97">
        <f t="shared" si="46"/>
        <v>0</v>
      </c>
      <c r="M103" s="97">
        <f t="shared" si="46"/>
        <v>0</v>
      </c>
      <c r="N103" s="97">
        <f t="shared" si="46"/>
        <v>0</v>
      </c>
      <c r="O103" s="97">
        <f t="shared" si="46"/>
        <v>0</v>
      </c>
      <c r="P103" s="97">
        <f t="shared" si="46"/>
        <v>0</v>
      </c>
    </row>
    <row r="104" spans="1:16" s="7" customFormat="1" ht="42">
      <c r="A104" s="49"/>
      <c r="B104" s="50"/>
      <c r="C104" s="49" t="s">
        <v>39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2">
        <f>SUM(D104:O104)</f>
        <v>0</v>
      </c>
    </row>
    <row r="105" spans="1:16" s="7" customFormat="1" ht="21">
      <c r="A105" s="111"/>
      <c r="B105" s="112" t="s">
        <v>8</v>
      </c>
      <c r="C105" s="111"/>
      <c r="D105" s="97">
        <f>SUM(D106)</f>
        <v>0</v>
      </c>
      <c r="E105" s="97">
        <f aca="true" t="shared" si="47" ref="E105:P105">SUM(E106)</f>
        <v>400000</v>
      </c>
      <c r="F105" s="97">
        <f t="shared" si="47"/>
        <v>1977.3</v>
      </c>
      <c r="G105" s="97">
        <f t="shared" si="47"/>
        <v>34500</v>
      </c>
      <c r="H105" s="97">
        <f t="shared" si="47"/>
        <v>0</v>
      </c>
      <c r="I105" s="97">
        <f t="shared" si="47"/>
        <v>45000</v>
      </c>
      <c r="J105" s="97">
        <f t="shared" si="47"/>
        <v>0</v>
      </c>
      <c r="K105" s="97">
        <f t="shared" si="47"/>
        <v>0</v>
      </c>
      <c r="L105" s="97">
        <f t="shared" si="47"/>
        <v>0</v>
      </c>
      <c r="M105" s="97">
        <f t="shared" si="47"/>
        <v>0</v>
      </c>
      <c r="N105" s="97">
        <f t="shared" si="47"/>
        <v>0</v>
      </c>
      <c r="O105" s="97">
        <f t="shared" si="47"/>
        <v>0</v>
      </c>
      <c r="P105" s="97">
        <f t="shared" si="47"/>
        <v>481477.3</v>
      </c>
    </row>
    <row r="106" spans="1:16" s="7" customFormat="1" ht="21">
      <c r="A106" s="49"/>
      <c r="B106" s="50"/>
      <c r="C106" s="49" t="s">
        <v>31</v>
      </c>
      <c r="D106" s="51">
        <v>0</v>
      </c>
      <c r="E106" s="51">
        <v>400000</v>
      </c>
      <c r="F106" s="51">
        <v>1977.3</v>
      </c>
      <c r="G106" s="51">
        <v>34500</v>
      </c>
      <c r="H106" s="51">
        <v>0</v>
      </c>
      <c r="I106" s="51">
        <v>45000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2">
        <f>SUM(D106:O106)</f>
        <v>481477.3</v>
      </c>
    </row>
    <row r="107" spans="1:16" s="7" customFormat="1" ht="21">
      <c r="A107" s="111"/>
      <c r="B107" s="112" t="s">
        <v>168</v>
      </c>
      <c r="C107" s="111"/>
      <c r="D107" s="97">
        <f>SUM(D108)</f>
        <v>0</v>
      </c>
      <c r="E107" s="97">
        <f aca="true" t="shared" si="48" ref="E107:P107">SUM(E108)</f>
        <v>0</v>
      </c>
      <c r="F107" s="97">
        <f t="shared" si="48"/>
        <v>0</v>
      </c>
      <c r="G107" s="97">
        <f t="shared" si="48"/>
        <v>0</v>
      </c>
      <c r="H107" s="97">
        <f t="shared" si="48"/>
        <v>0</v>
      </c>
      <c r="I107" s="97">
        <f t="shared" si="48"/>
        <v>0</v>
      </c>
      <c r="J107" s="97">
        <f t="shared" si="48"/>
        <v>0</v>
      </c>
      <c r="K107" s="97">
        <f t="shared" si="48"/>
        <v>0</v>
      </c>
      <c r="L107" s="97">
        <f t="shared" si="48"/>
        <v>0</v>
      </c>
      <c r="M107" s="97">
        <f t="shared" si="48"/>
        <v>0</v>
      </c>
      <c r="N107" s="97">
        <f t="shared" si="48"/>
        <v>0</v>
      </c>
      <c r="O107" s="97">
        <f t="shared" si="48"/>
        <v>0</v>
      </c>
      <c r="P107" s="97">
        <f t="shared" si="48"/>
        <v>0</v>
      </c>
    </row>
    <row r="108" spans="1:16" s="7" customFormat="1" ht="21">
      <c r="A108" s="49"/>
      <c r="B108" s="50"/>
      <c r="C108" s="49" t="s">
        <v>178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2">
        <f>SUM(D108:O108)</f>
        <v>0</v>
      </c>
    </row>
    <row r="109" spans="1:16" s="7" customFormat="1" ht="21">
      <c r="A109" s="111"/>
      <c r="B109" s="112" t="s">
        <v>179</v>
      </c>
      <c r="C109" s="111"/>
      <c r="D109" s="97">
        <f>SUM(D110)</f>
        <v>0</v>
      </c>
      <c r="E109" s="97">
        <f aca="true" t="shared" si="49" ref="E109:P109">SUM(E110)</f>
        <v>0</v>
      </c>
      <c r="F109" s="97">
        <f t="shared" si="49"/>
        <v>0</v>
      </c>
      <c r="G109" s="97">
        <f t="shared" si="49"/>
        <v>0</v>
      </c>
      <c r="H109" s="97">
        <f t="shared" si="49"/>
        <v>0</v>
      </c>
      <c r="I109" s="97">
        <f t="shared" si="49"/>
        <v>0</v>
      </c>
      <c r="J109" s="97">
        <f t="shared" si="49"/>
        <v>0</v>
      </c>
      <c r="K109" s="97">
        <f t="shared" si="49"/>
        <v>0</v>
      </c>
      <c r="L109" s="97">
        <f t="shared" si="49"/>
        <v>0</v>
      </c>
      <c r="M109" s="97">
        <f t="shared" si="49"/>
        <v>0</v>
      </c>
      <c r="N109" s="97">
        <f t="shared" si="49"/>
        <v>0</v>
      </c>
      <c r="O109" s="97">
        <f t="shared" si="49"/>
        <v>0</v>
      </c>
      <c r="P109" s="97">
        <f t="shared" si="49"/>
        <v>0</v>
      </c>
    </row>
    <row r="110" spans="1:16" s="7" customFormat="1" ht="21">
      <c r="A110" s="49"/>
      <c r="B110" s="50"/>
      <c r="C110" s="49" t="s">
        <v>180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2">
        <f>SUM(D110:O110)</f>
        <v>0</v>
      </c>
    </row>
    <row r="111" spans="1:16" s="7" customFormat="1" ht="21">
      <c r="A111" s="111"/>
      <c r="B111" s="112" t="s">
        <v>181</v>
      </c>
      <c r="C111" s="111"/>
      <c r="D111" s="97">
        <f>SUM(D112)</f>
        <v>0</v>
      </c>
      <c r="E111" s="97">
        <f aca="true" t="shared" si="50" ref="E111:P111">SUM(E112)</f>
        <v>0</v>
      </c>
      <c r="F111" s="97">
        <f t="shared" si="50"/>
        <v>0</v>
      </c>
      <c r="G111" s="97">
        <f t="shared" si="50"/>
        <v>0</v>
      </c>
      <c r="H111" s="97">
        <f t="shared" si="50"/>
        <v>0</v>
      </c>
      <c r="I111" s="97">
        <f t="shared" si="50"/>
        <v>0</v>
      </c>
      <c r="J111" s="97">
        <f t="shared" si="50"/>
        <v>0</v>
      </c>
      <c r="K111" s="97">
        <f t="shared" si="50"/>
        <v>0</v>
      </c>
      <c r="L111" s="97">
        <f t="shared" si="50"/>
        <v>0</v>
      </c>
      <c r="M111" s="97">
        <f t="shared" si="50"/>
        <v>0</v>
      </c>
      <c r="N111" s="97">
        <f t="shared" si="50"/>
        <v>0</v>
      </c>
      <c r="O111" s="97">
        <f t="shared" si="50"/>
        <v>0</v>
      </c>
      <c r="P111" s="97">
        <f t="shared" si="50"/>
        <v>0</v>
      </c>
    </row>
    <row r="112" spans="1:16" s="7" customFormat="1" ht="21">
      <c r="A112" s="49"/>
      <c r="B112" s="50"/>
      <c r="C112" s="49" t="s">
        <v>34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2">
        <f>SUM(D112:O112)</f>
        <v>0</v>
      </c>
    </row>
    <row r="113" spans="1:16" s="7" customFormat="1" ht="21">
      <c r="A113" s="111"/>
      <c r="B113" s="112" t="s">
        <v>182</v>
      </c>
      <c r="C113" s="111"/>
      <c r="D113" s="97">
        <f aca="true" t="shared" si="51" ref="D113:P113">SUM(D114:D114)</f>
        <v>0</v>
      </c>
      <c r="E113" s="97">
        <f t="shared" si="51"/>
        <v>0</v>
      </c>
      <c r="F113" s="97">
        <f t="shared" si="51"/>
        <v>0</v>
      </c>
      <c r="G113" s="97">
        <f t="shared" si="51"/>
        <v>0</v>
      </c>
      <c r="H113" s="97">
        <f t="shared" si="51"/>
        <v>0</v>
      </c>
      <c r="I113" s="97">
        <f t="shared" si="51"/>
        <v>0</v>
      </c>
      <c r="J113" s="97">
        <f t="shared" si="51"/>
        <v>0</v>
      </c>
      <c r="K113" s="97">
        <f t="shared" si="51"/>
        <v>0</v>
      </c>
      <c r="L113" s="97">
        <f t="shared" si="51"/>
        <v>0</v>
      </c>
      <c r="M113" s="97">
        <f t="shared" si="51"/>
        <v>0</v>
      </c>
      <c r="N113" s="97">
        <f t="shared" si="51"/>
        <v>0</v>
      </c>
      <c r="O113" s="97">
        <f t="shared" si="51"/>
        <v>0</v>
      </c>
      <c r="P113" s="97">
        <f t="shared" si="51"/>
        <v>0</v>
      </c>
    </row>
    <row r="114" spans="1:16" s="7" customFormat="1" ht="21">
      <c r="A114" s="49"/>
      <c r="B114" s="50"/>
      <c r="C114" s="49" t="s">
        <v>30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2">
        <f>SUM(D114:O114)</f>
        <v>0</v>
      </c>
    </row>
    <row r="115" spans="1:16" s="7" customFormat="1" ht="21">
      <c r="A115" s="111"/>
      <c r="B115" s="112" t="s">
        <v>172</v>
      </c>
      <c r="C115" s="111"/>
      <c r="D115" s="97">
        <f>SUM(D116)</f>
        <v>0</v>
      </c>
      <c r="E115" s="97">
        <f aca="true" t="shared" si="52" ref="E115:P123">SUM(E116)</f>
        <v>0</v>
      </c>
      <c r="F115" s="97">
        <f t="shared" si="52"/>
        <v>79150.04</v>
      </c>
      <c r="G115" s="97">
        <f t="shared" si="52"/>
        <v>0</v>
      </c>
      <c r="H115" s="97">
        <f t="shared" si="52"/>
        <v>0</v>
      </c>
      <c r="I115" s="97">
        <f t="shared" si="52"/>
        <v>24837.6</v>
      </c>
      <c r="J115" s="97">
        <f t="shared" si="52"/>
        <v>0</v>
      </c>
      <c r="K115" s="97">
        <f t="shared" si="52"/>
        <v>0</v>
      </c>
      <c r="L115" s="97">
        <f t="shared" si="52"/>
        <v>0</v>
      </c>
      <c r="M115" s="97">
        <f t="shared" si="52"/>
        <v>0</v>
      </c>
      <c r="N115" s="97">
        <f t="shared" si="52"/>
        <v>0</v>
      </c>
      <c r="O115" s="97">
        <f t="shared" si="52"/>
        <v>0</v>
      </c>
      <c r="P115" s="97">
        <f t="shared" si="52"/>
        <v>103987.63999999998</v>
      </c>
    </row>
    <row r="116" spans="1:16" s="7" customFormat="1" ht="42">
      <c r="A116" s="49"/>
      <c r="B116" s="50"/>
      <c r="C116" s="49" t="s">
        <v>183</v>
      </c>
      <c r="D116" s="51">
        <v>0</v>
      </c>
      <c r="E116" s="51">
        <v>0</v>
      </c>
      <c r="F116" s="51">
        <v>79150.04</v>
      </c>
      <c r="G116" s="51">
        <v>0</v>
      </c>
      <c r="H116" s="51">
        <v>0</v>
      </c>
      <c r="I116" s="51">
        <v>24837.6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2">
        <f>SUM(D116:O116)</f>
        <v>103987.63999999998</v>
      </c>
    </row>
    <row r="117" spans="1:16" s="7" customFormat="1" ht="21">
      <c r="A117" s="111"/>
      <c r="B117" s="112" t="s">
        <v>188</v>
      </c>
      <c r="C117" s="111"/>
      <c r="D117" s="97">
        <f>SUM(D118)</f>
        <v>0</v>
      </c>
      <c r="E117" s="97">
        <f t="shared" si="52"/>
        <v>0</v>
      </c>
      <c r="F117" s="97">
        <f t="shared" si="52"/>
        <v>0</v>
      </c>
      <c r="G117" s="97">
        <f t="shared" si="52"/>
        <v>0</v>
      </c>
      <c r="H117" s="97">
        <f t="shared" si="52"/>
        <v>0</v>
      </c>
      <c r="I117" s="97">
        <f t="shared" si="52"/>
        <v>0</v>
      </c>
      <c r="J117" s="97">
        <f t="shared" si="52"/>
        <v>425187</v>
      </c>
      <c r="K117" s="97">
        <f t="shared" si="52"/>
        <v>0</v>
      </c>
      <c r="L117" s="97">
        <f t="shared" si="52"/>
        <v>0</v>
      </c>
      <c r="M117" s="97">
        <f t="shared" si="52"/>
        <v>0</v>
      </c>
      <c r="N117" s="97">
        <f t="shared" si="52"/>
        <v>0</v>
      </c>
      <c r="O117" s="97">
        <f t="shared" si="52"/>
        <v>0</v>
      </c>
      <c r="P117" s="97">
        <f t="shared" si="52"/>
        <v>425187</v>
      </c>
    </row>
    <row r="118" spans="1:16" s="7" customFormat="1" ht="21">
      <c r="A118" s="59"/>
      <c r="B118" s="60"/>
      <c r="C118" s="59" t="s">
        <v>189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425187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2">
        <f>SUM(D118:O118)</f>
        <v>425187</v>
      </c>
    </row>
    <row r="119" spans="1:16" s="7" customFormat="1" ht="21">
      <c r="A119" s="111"/>
      <c r="B119" s="112" t="s">
        <v>190</v>
      </c>
      <c r="C119" s="111"/>
      <c r="D119" s="97">
        <f>SUM(D120)</f>
        <v>0</v>
      </c>
      <c r="E119" s="97">
        <f t="shared" si="52"/>
        <v>0</v>
      </c>
      <c r="F119" s="97">
        <f t="shared" si="52"/>
        <v>0</v>
      </c>
      <c r="G119" s="97">
        <f t="shared" si="52"/>
        <v>0</v>
      </c>
      <c r="H119" s="97">
        <f t="shared" si="52"/>
        <v>632415</v>
      </c>
      <c r="I119" s="97">
        <f t="shared" si="52"/>
        <v>0</v>
      </c>
      <c r="J119" s="97">
        <f t="shared" si="52"/>
        <v>0</v>
      </c>
      <c r="K119" s="97">
        <f t="shared" si="52"/>
        <v>0</v>
      </c>
      <c r="L119" s="97">
        <f t="shared" si="52"/>
        <v>0</v>
      </c>
      <c r="M119" s="97">
        <f t="shared" si="52"/>
        <v>0</v>
      </c>
      <c r="N119" s="97">
        <f t="shared" si="52"/>
        <v>0</v>
      </c>
      <c r="O119" s="97">
        <f t="shared" si="52"/>
        <v>0</v>
      </c>
      <c r="P119" s="97">
        <f t="shared" si="52"/>
        <v>632415</v>
      </c>
    </row>
    <row r="120" spans="1:16" s="7" customFormat="1" ht="21">
      <c r="A120" s="59"/>
      <c r="B120" s="60"/>
      <c r="C120" s="59" t="s">
        <v>191</v>
      </c>
      <c r="D120" s="51">
        <v>0</v>
      </c>
      <c r="E120" s="51">
        <v>0</v>
      </c>
      <c r="F120" s="51">
        <v>0</v>
      </c>
      <c r="G120" s="51">
        <v>0</v>
      </c>
      <c r="H120" s="51">
        <v>632415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2">
        <f>SUM(D120:O120)</f>
        <v>632415</v>
      </c>
    </row>
    <row r="121" spans="1:16" s="7" customFormat="1" ht="21">
      <c r="A121" s="111"/>
      <c r="B121" s="112" t="s">
        <v>194</v>
      </c>
      <c r="C121" s="111"/>
      <c r="D121" s="97">
        <f>SUM(D122)</f>
        <v>0</v>
      </c>
      <c r="E121" s="97">
        <f t="shared" si="52"/>
        <v>0</v>
      </c>
      <c r="F121" s="97">
        <f t="shared" si="52"/>
        <v>0</v>
      </c>
      <c r="G121" s="97">
        <f t="shared" si="52"/>
        <v>3800</v>
      </c>
      <c r="H121" s="97">
        <f t="shared" si="52"/>
        <v>0</v>
      </c>
      <c r="I121" s="97">
        <f t="shared" si="52"/>
        <v>0</v>
      </c>
      <c r="J121" s="97">
        <f t="shared" si="52"/>
        <v>0</v>
      </c>
      <c r="K121" s="97">
        <f t="shared" si="52"/>
        <v>0</v>
      </c>
      <c r="L121" s="97">
        <f t="shared" si="52"/>
        <v>0</v>
      </c>
      <c r="M121" s="97">
        <f t="shared" si="52"/>
        <v>0</v>
      </c>
      <c r="N121" s="97">
        <f t="shared" si="52"/>
        <v>0</v>
      </c>
      <c r="O121" s="97">
        <f t="shared" si="52"/>
        <v>0</v>
      </c>
      <c r="P121" s="97">
        <f t="shared" si="52"/>
        <v>3800</v>
      </c>
    </row>
    <row r="122" spans="1:16" s="7" customFormat="1" ht="21">
      <c r="A122" s="59"/>
      <c r="B122" s="60"/>
      <c r="C122" s="59" t="s">
        <v>196</v>
      </c>
      <c r="D122" s="51">
        <v>0</v>
      </c>
      <c r="E122" s="51">
        <v>0</v>
      </c>
      <c r="F122" s="51">
        <v>0</v>
      </c>
      <c r="G122" s="51">
        <v>3800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2">
        <f>SUM(D122:O122)</f>
        <v>3800</v>
      </c>
    </row>
    <row r="123" spans="1:16" s="7" customFormat="1" ht="21">
      <c r="A123" s="111"/>
      <c r="B123" s="112" t="s">
        <v>63</v>
      </c>
      <c r="C123" s="111"/>
      <c r="D123" s="97">
        <f>SUM(D124)</f>
        <v>0</v>
      </c>
      <c r="E123" s="97">
        <f t="shared" si="52"/>
        <v>0</v>
      </c>
      <c r="F123" s="97">
        <f t="shared" si="52"/>
        <v>0</v>
      </c>
      <c r="G123" s="97">
        <f t="shared" si="52"/>
        <v>8000</v>
      </c>
      <c r="H123" s="97">
        <f t="shared" si="52"/>
        <v>0</v>
      </c>
      <c r="I123" s="97">
        <f t="shared" si="52"/>
        <v>0</v>
      </c>
      <c r="J123" s="97">
        <f t="shared" si="52"/>
        <v>0</v>
      </c>
      <c r="K123" s="97">
        <f t="shared" si="52"/>
        <v>0</v>
      </c>
      <c r="L123" s="97">
        <f t="shared" si="52"/>
        <v>0</v>
      </c>
      <c r="M123" s="97">
        <f t="shared" si="52"/>
        <v>0</v>
      </c>
      <c r="N123" s="97">
        <f t="shared" si="52"/>
        <v>0</v>
      </c>
      <c r="O123" s="97">
        <f t="shared" si="52"/>
        <v>0</v>
      </c>
      <c r="P123" s="97">
        <f t="shared" si="52"/>
        <v>8000</v>
      </c>
    </row>
    <row r="124" spans="1:16" s="7" customFormat="1" ht="21">
      <c r="A124" s="59"/>
      <c r="B124" s="60"/>
      <c r="C124" s="59" t="s">
        <v>605</v>
      </c>
      <c r="D124" s="51">
        <v>0</v>
      </c>
      <c r="E124" s="51">
        <v>0</v>
      </c>
      <c r="F124" s="51">
        <v>0</v>
      </c>
      <c r="G124" s="51">
        <v>8000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2">
        <f>SUM(D124:O124)</f>
        <v>8000</v>
      </c>
    </row>
    <row r="125" spans="1:19" s="3" customFormat="1" ht="21">
      <c r="A125" s="176" t="s">
        <v>184</v>
      </c>
      <c r="B125" s="177"/>
      <c r="C125" s="178"/>
      <c r="D125" s="68">
        <f aca="true" t="shared" si="53" ref="D125:P125">SUM(D6+D58)</f>
        <v>1138094</v>
      </c>
      <c r="E125" s="68">
        <f t="shared" si="53"/>
        <v>3934126</v>
      </c>
      <c r="F125" s="68">
        <f t="shared" si="53"/>
        <v>2539510.78</v>
      </c>
      <c r="G125" s="68">
        <f t="shared" si="53"/>
        <v>1109900</v>
      </c>
      <c r="H125" s="68">
        <f t="shared" si="53"/>
        <v>1007685</v>
      </c>
      <c r="I125" s="68">
        <f t="shared" si="53"/>
        <v>21215025.1</v>
      </c>
      <c r="J125" s="68">
        <f t="shared" si="53"/>
        <v>1122612</v>
      </c>
      <c r="K125" s="68">
        <f t="shared" si="53"/>
        <v>189100</v>
      </c>
      <c r="L125" s="68">
        <f t="shared" si="53"/>
        <v>0</v>
      </c>
      <c r="M125" s="68">
        <f t="shared" si="53"/>
        <v>0</v>
      </c>
      <c r="N125" s="68">
        <f t="shared" si="53"/>
        <v>0</v>
      </c>
      <c r="O125" s="68">
        <f t="shared" si="53"/>
        <v>0</v>
      </c>
      <c r="P125" s="68">
        <f t="shared" si="53"/>
        <v>32256052.880000003</v>
      </c>
      <c r="S125" s="69"/>
    </row>
    <row r="126" spans="2:16" s="70" customFormat="1" ht="18">
      <c r="B126" s="71"/>
      <c r="P126" s="72"/>
    </row>
    <row r="127" spans="2:16" s="70" customFormat="1" ht="18">
      <c r="B127" s="71"/>
      <c r="P127" s="72"/>
    </row>
    <row r="128" spans="1:3" ht="18">
      <c r="A128" s="15" t="s">
        <v>185</v>
      </c>
      <c r="B128" s="33"/>
      <c r="C128" s="15" t="s">
        <v>185</v>
      </c>
    </row>
  </sheetData>
  <sheetProtection/>
  <mergeCells count="6">
    <mergeCell ref="A125:C125"/>
    <mergeCell ref="A4:C5"/>
    <mergeCell ref="A1:P1"/>
    <mergeCell ref="A2:P2"/>
    <mergeCell ref="A3:P3"/>
    <mergeCell ref="D4:O4"/>
  </mergeCells>
  <printOptions/>
  <pageMargins left="0.35433070866141736" right="0.15748031496062992" top="0.3937007874015748" bottom="0.31496062992125984" header="0.31496062992125984" footer="0.31496062992125984"/>
  <pageSetup horizontalDpi="600" verticalDpi="600" orientation="landscape" paperSize="9" scale="55" r:id="rId1"/>
  <rowBreaks count="2" manualBreakCount="2">
    <brk id="47" max="255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308"/>
  <sheetViews>
    <sheetView zoomScalePageLayoutView="0" workbookViewId="0" topLeftCell="A10">
      <selection activeCell="D25" sqref="D25"/>
    </sheetView>
  </sheetViews>
  <sheetFormatPr defaultColWidth="6.8515625" defaultRowHeight="12.75"/>
  <cols>
    <col min="1" max="1" width="20.140625" style="15" bestFit="1" customWidth="1"/>
    <col min="2" max="2" width="18.28125" style="15" customWidth="1"/>
    <col min="3" max="3" width="75.00390625" style="89" customWidth="1"/>
    <col min="4" max="4" width="12.7109375" style="70" bestFit="1" customWidth="1"/>
    <col min="5" max="5" width="29.421875" style="44" bestFit="1" customWidth="1"/>
    <col min="6" max="6" width="6.8515625" style="15" customWidth="1"/>
    <col min="7" max="7" width="8.7109375" style="15" bestFit="1" customWidth="1"/>
    <col min="8" max="16384" width="6.8515625" style="15" customWidth="1"/>
  </cols>
  <sheetData>
    <row r="1" spans="1:5" s="9" customFormat="1" ht="21">
      <c r="A1" s="188" t="s">
        <v>0</v>
      </c>
      <c r="B1" s="188"/>
      <c r="C1" s="188"/>
      <c r="D1" s="188"/>
      <c r="E1" s="188"/>
    </row>
    <row r="2" spans="1:5" s="9" customFormat="1" ht="21">
      <c r="A2" s="188" t="s">
        <v>68</v>
      </c>
      <c r="B2" s="188"/>
      <c r="C2" s="188"/>
      <c r="D2" s="188"/>
      <c r="E2" s="188"/>
    </row>
    <row r="3" spans="1:5" s="9" customFormat="1" ht="21">
      <c r="A3" s="189" t="s">
        <v>698</v>
      </c>
      <c r="B3" s="189"/>
      <c r="C3" s="189"/>
      <c r="D3" s="189"/>
      <c r="E3" s="189"/>
    </row>
    <row r="4" spans="1:5" s="11" customFormat="1" ht="18.75">
      <c r="A4" s="10"/>
      <c r="B4" s="10"/>
      <c r="C4" s="81"/>
      <c r="D4" s="151"/>
      <c r="E4" s="34"/>
    </row>
    <row r="5" spans="1:5" s="11" customFormat="1" ht="18.75">
      <c r="A5" s="12" t="s">
        <v>69</v>
      </c>
      <c r="B5" s="12" t="s">
        <v>70</v>
      </c>
      <c r="C5" s="82" t="s">
        <v>1</v>
      </c>
      <c r="D5" s="152" t="s">
        <v>362</v>
      </c>
      <c r="E5" s="35" t="s">
        <v>2</v>
      </c>
    </row>
    <row r="6" spans="1:5" ht="18">
      <c r="A6" s="13" t="s">
        <v>72</v>
      </c>
      <c r="B6" s="13" t="s">
        <v>73</v>
      </c>
      <c r="C6" s="83"/>
      <c r="D6" s="153">
        <f>SUM(D7:D14)</f>
        <v>280000</v>
      </c>
      <c r="E6" s="36"/>
    </row>
    <row r="7" spans="1:5" s="80" customFormat="1" ht="54">
      <c r="A7" s="32" t="s">
        <v>363</v>
      </c>
      <c r="B7" s="32" t="s">
        <v>364</v>
      </c>
      <c r="C7" s="84" t="s">
        <v>365</v>
      </c>
      <c r="D7" s="86">
        <v>5000</v>
      </c>
      <c r="E7" s="32" t="s">
        <v>45</v>
      </c>
    </row>
    <row r="8" spans="1:5" s="80" customFormat="1" ht="54">
      <c r="A8" s="32" t="s">
        <v>366</v>
      </c>
      <c r="B8" s="32" t="s">
        <v>367</v>
      </c>
      <c r="C8" s="84" t="s">
        <v>368</v>
      </c>
      <c r="D8" s="86">
        <v>2000</v>
      </c>
      <c r="E8" s="32" t="s">
        <v>45</v>
      </c>
    </row>
    <row r="9" spans="1:5" s="80" customFormat="1" ht="54">
      <c r="A9" s="32" t="s">
        <v>369</v>
      </c>
      <c r="B9" s="32" t="s">
        <v>370</v>
      </c>
      <c r="C9" s="84" t="s">
        <v>371</v>
      </c>
      <c r="D9" s="86">
        <v>50000</v>
      </c>
      <c r="E9" s="32" t="s">
        <v>45</v>
      </c>
    </row>
    <row r="10" spans="1:5" s="80" customFormat="1" ht="54">
      <c r="A10" s="32" t="s">
        <v>372</v>
      </c>
      <c r="B10" s="32" t="s">
        <v>373</v>
      </c>
      <c r="C10" s="84" t="s">
        <v>374</v>
      </c>
      <c r="D10" s="86">
        <v>5000</v>
      </c>
      <c r="E10" s="32" t="s">
        <v>45</v>
      </c>
    </row>
    <row r="11" spans="1:5" s="33" customFormat="1" ht="36">
      <c r="A11" s="32" t="s">
        <v>699</v>
      </c>
      <c r="B11" s="32" t="s">
        <v>700</v>
      </c>
      <c r="C11" s="84" t="s">
        <v>701</v>
      </c>
      <c r="D11" s="86">
        <v>1500</v>
      </c>
      <c r="E11" s="86" t="s">
        <v>45</v>
      </c>
    </row>
    <row r="12" spans="1:5" s="33" customFormat="1" ht="54">
      <c r="A12" s="32" t="s">
        <v>702</v>
      </c>
      <c r="B12" s="32" t="s">
        <v>703</v>
      </c>
      <c r="C12" s="84" t="s">
        <v>704</v>
      </c>
      <c r="D12" s="86">
        <v>153500</v>
      </c>
      <c r="E12" s="86" t="s">
        <v>45</v>
      </c>
    </row>
    <row r="13" spans="1:5" s="33" customFormat="1" ht="54">
      <c r="A13" s="32" t="s">
        <v>705</v>
      </c>
      <c r="B13" s="32" t="s">
        <v>706</v>
      </c>
      <c r="C13" s="84" t="s">
        <v>707</v>
      </c>
      <c r="D13" s="86">
        <v>63000</v>
      </c>
      <c r="E13" s="86" t="s">
        <v>45</v>
      </c>
    </row>
    <row r="14" spans="1:5" s="80" customFormat="1" ht="18">
      <c r="A14" s="32"/>
      <c r="B14" s="32"/>
      <c r="C14" s="84"/>
      <c r="D14" s="86"/>
      <c r="E14" s="32"/>
    </row>
    <row r="15" spans="1:5" ht="18">
      <c r="A15" s="13" t="s">
        <v>166</v>
      </c>
      <c r="B15" s="13" t="s">
        <v>167</v>
      </c>
      <c r="C15" s="83"/>
      <c r="D15" s="153">
        <f>SUM(D16:D17)</f>
        <v>0</v>
      </c>
      <c r="E15" s="36"/>
    </row>
    <row r="16" spans="1:5" s="31" customFormat="1" ht="18">
      <c r="A16" s="16"/>
      <c r="B16" s="16"/>
      <c r="C16" s="84"/>
      <c r="D16" s="40"/>
      <c r="E16" s="16"/>
    </row>
    <row r="17" spans="1:5" s="31" customFormat="1" ht="18">
      <c r="A17" s="16"/>
      <c r="B17" s="16"/>
      <c r="C17" s="84"/>
      <c r="D17" s="40"/>
      <c r="E17" s="16"/>
    </row>
    <row r="18" spans="1:5" ht="18">
      <c r="A18" s="13" t="s">
        <v>74</v>
      </c>
      <c r="B18" s="13" t="s">
        <v>75</v>
      </c>
      <c r="C18" s="83"/>
      <c r="D18" s="153">
        <f>SUM(D19:D23)</f>
        <v>100000</v>
      </c>
      <c r="E18" s="36"/>
    </row>
    <row r="19" spans="1:5" s="31" customFormat="1" ht="54">
      <c r="A19" s="16" t="s">
        <v>363</v>
      </c>
      <c r="B19" s="16" t="s">
        <v>375</v>
      </c>
      <c r="C19" s="84" t="s">
        <v>376</v>
      </c>
      <c r="D19" s="40">
        <v>40000</v>
      </c>
      <c r="E19" s="16" t="s">
        <v>48</v>
      </c>
    </row>
    <row r="20" spans="1:5" s="31" customFormat="1" ht="54">
      <c r="A20" s="16" t="s">
        <v>366</v>
      </c>
      <c r="B20" s="16" t="s">
        <v>377</v>
      </c>
      <c r="C20" s="84" t="s">
        <v>378</v>
      </c>
      <c r="D20" s="40">
        <v>5000</v>
      </c>
      <c r="E20" s="16" t="s">
        <v>48</v>
      </c>
    </row>
    <row r="21" spans="1:5" s="31" customFormat="1" ht="54">
      <c r="A21" s="16" t="s">
        <v>379</v>
      </c>
      <c r="B21" s="16" t="s">
        <v>380</v>
      </c>
      <c r="C21" s="84" t="s">
        <v>381</v>
      </c>
      <c r="D21" s="40">
        <v>50000</v>
      </c>
      <c r="E21" s="16" t="s">
        <v>48</v>
      </c>
    </row>
    <row r="22" spans="1:5" s="75" customFormat="1" ht="54">
      <c r="A22" s="32" t="s">
        <v>606</v>
      </c>
      <c r="B22" s="78" t="s">
        <v>607</v>
      </c>
      <c r="C22" s="130" t="s">
        <v>608</v>
      </c>
      <c r="D22" s="86">
        <v>5000</v>
      </c>
      <c r="E22" s="32" t="s">
        <v>48</v>
      </c>
    </row>
    <row r="23" spans="1:5" ht="18">
      <c r="A23" s="16"/>
      <c r="B23" s="16"/>
      <c r="C23" s="84"/>
      <c r="D23" s="154"/>
      <c r="E23" s="37"/>
    </row>
    <row r="24" spans="1:5" ht="18">
      <c r="A24" s="13" t="s">
        <v>76</v>
      </c>
      <c r="B24" s="13" t="s">
        <v>77</v>
      </c>
      <c r="C24" s="83"/>
      <c r="D24" s="153">
        <f>SUM(D25:D26)</f>
        <v>0</v>
      </c>
      <c r="E24" s="36"/>
    </row>
    <row r="25" spans="1:5" ht="18">
      <c r="A25" s="16"/>
      <c r="B25" s="16"/>
      <c r="C25" s="84"/>
      <c r="D25" s="40"/>
      <c r="E25" s="16"/>
    </row>
    <row r="26" spans="1:5" ht="18">
      <c r="A26" s="16"/>
      <c r="B26" s="16"/>
      <c r="C26" s="84"/>
      <c r="D26" s="40"/>
      <c r="E26" s="37"/>
    </row>
    <row r="27" spans="1:5" s="21" customFormat="1" ht="18">
      <c r="A27" s="13" t="s">
        <v>78</v>
      </c>
      <c r="B27" s="13" t="s">
        <v>79</v>
      </c>
      <c r="C27" s="83"/>
      <c r="D27" s="153">
        <f>SUM(D28:D29)</f>
        <v>0</v>
      </c>
      <c r="E27" s="36"/>
    </row>
    <row r="28" spans="1:5" ht="18">
      <c r="A28" s="16"/>
      <c r="B28" s="16"/>
      <c r="C28" s="84"/>
      <c r="D28" s="40"/>
      <c r="E28" s="16"/>
    </row>
    <row r="29" spans="1:5" s="21" customFormat="1" ht="18">
      <c r="A29" s="22"/>
      <c r="B29" s="22"/>
      <c r="C29" s="85"/>
      <c r="D29" s="154"/>
      <c r="E29" s="39"/>
    </row>
    <row r="30" spans="1:5" s="21" customFormat="1" ht="18">
      <c r="A30" s="13" t="s">
        <v>80</v>
      </c>
      <c r="B30" s="13" t="s">
        <v>81</v>
      </c>
      <c r="C30" s="83"/>
      <c r="D30" s="153">
        <f>SUM(D31:D73)</f>
        <v>7617825</v>
      </c>
      <c r="E30" s="36"/>
    </row>
    <row r="31" spans="1:5" s="33" customFormat="1" ht="54">
      <c r="A31" s="32" t="s">
        <v>382</v>
      </c>
      <c r="B31" s="32" t="s">
        <v>383</v>
      </c>
      <c r="C31" s="84" t="s">
        <v>384</v>
      </c>
      <c r="D31" s="86">
        <v>55000</v>
      </c>
      <c r="E31" s="32" t="s">
        <v>3</v>
      </c>
    </row>
    <row r="32" spans="1:5" s="33" customFormat="1" ht="36">
      <c r="A32" s="32" t="s">
        <v>385</v>
      </c>
      <c r="B32" s="32" t="s">
        <v>386</v>
      </c>
      <c r="C32" s="84" t="s">
        <v>387</v>
      </c>
      <c r="D32" s="86">
        <v>2000</v>
      </c>
      <c r="E32" s="32" t="s">
        <v>3</v>
      </c>
    </row>
    <row r="33" spans="1:5" s="33" customFormat="1" ht="36">
      <c r="A33" s="32" t="s">
        <v>388</v>
      </c>
      <c r="B33" s="32" t="s">
        <v>389</v>
      </c>
      <c r="C33" s="84" t="s">
        <v>390</v>
      </c>
      <c r="D33" s="86">
        <v>2000</v>
      </c>
      <c r="E33" s="32" t="s">
        <v>3</v>
      </c>
    </row>
    <row r="34" spans="1:5" s="33" customFormat="1" ht="36">
      <c r="A34" s="32" t="s">
        <v>388</v>
      </c>
      <c r="B34" s="32" t="s">
        <v>391</v>
      </c>
      <c r="C34" s="84" t="s">
        <v>392</v>
      </c>
      <c r="D34" s="86">
        <v>55000</v>
      </c>
      <c r="E34" s="32" t="s">
        <v>3</v>
      </c>
    </row>
    <row r="35" spans="1:5" s="33" customFormat="1" ht="36">
      <c r="A35" s="32" t="s">
        <v>388</v>
      </c>
      <c r="B35" s="32" t="s">
        <v>393</v>
      </c>
      <c r="C35" s="84" t="s">
        <v>394</v>
      </c>
      <c r="D35" s="86">
        <v>40000</v>
      </c>
      <c r="E35" s="32" t="s">
        <v>3</v>
      </c>
    </row>
    <row r="36" spans="1:5" s="33" customFormat="1" ht="36">
      <c r="A36" s="32" t="s">
        <v>395</v>
      </c>
      <c r="B36" s="32" t="s">
        <v>396</v>
      </c>
      <c r="C36" s="84" t="s">
        <v>397</v>
      </c>
      <c r="D36" s="86">
        <v>60000</v>
      </c>
      <c r="E36" s="32" t="s">
        <v>3</v>
      </c>
    </row>
    <row r="37" spans="1:5" s="33" customFormat="1" ht="36">
      <c r="A37" s="32" t="s">
        <v>395</v>
      </c>
      <c r="B37" s="32" t="s">
        <v>398</v>
      </c>
      <c r="C37" s="84" t="s">
        <v>399</v>
      </c>
      <c r="D37" s="86">
        <v>2117500</v>
      </c>
      <c r="E37" s="32" t="s">
        <v>3</v>
      </c>
    </row>
    <row r="38" spans="1:5" s="33" customFormat="1" ht="36">
      <c r="A38" s="32" t="s">
        <v>395</v>
      </c>
      <c r="B38" s="32" t="s">
        <v>400</v>
      </c>
      <c r="C38" s="84" t="s">
        <v>401</v>
      </c>
      <c r="D38" s="86">
        <v>80000</v>
      </c>
      <c r="E38" s="32" t="s">
        <v>3</v>
      </c>
    </row>
    <row r="39" spans="1:5" s="75" customFormat="1" ht="36">
      <c r="A39" s="32" t="s">
        <v>395</v>
      </c>
      <c r="B39" s="32" t="s">
        <v>402</v>
      </c>
      <c r="C39" s="84" t="s">
        <v>403</v>
      </c>
      <c r="D39" s="86">
        <v>82500</v>
      </c>
      <c r="E39" s="32" t="s">
        <v>3</v>
      </c>
    </row>
    <row r="40" spans="1:5" s="31" customFormat="1" ht="36">
      <c r="A40" s="16" t="s">
        <v>395</v>
      </c>
      <c r="B40" s="16" t="s">
        <v>404</v>
      </c>
      <c r="C40" s="84" t="s">
        <v>405</v>
      </c>
      <c r="D40" s="40">
        <v>260000</v>
      </c>
      <c r="E40" s="16" t="s">
        <v>3</v>
      </c>
    </row>
    <row r="41" spans="1:5" s="31" customFormat="1" ht="54">
      <c r="A41" s="16" t="s">
        <v>366</v>
      </c>
      <c r="B41" s="16" t="s">
        <v>406</v>
      </c>
      <c r="C41" s="84" t="s">
        <v>407</v>
      </c>
      <c r="D41" s="40">
        <v>112900</v>
      </c>
      <c r="E41" s="16" t="s">
        <v>3</v>
      </c>
    </row>
    <row r="42" spans="1:5" s="31" customFormat="1" ht="36">
      <c r="A42" s="16" t="s">
        <v>408</v>
      </c>
      <c r="B42" s="16" t="s">
        <v>409</v>
      </c>
      <c r="C42" s="84" t="s">
        <v>410</v>
      </c>
      <c r="D42" s="40">
        <v>50000</v>
      </c>
      <c r="E42" s="16" t="s">
        <v>3</v>
      </c>
    </row>
    <row r="43" spans="1:5" s="31" customFormat="1" ht="36">
      <c r="A43" s="16" t="s">
        <v>408</v>
      </c>
      <c r="B43" s="16" t="s">
        <v>411</v>
      </c>
      <c r="C43" s="84" t="s">
        <v>412</v>
      </c>
      <c r="D43" s="40">
        <v>2000</v>
      </c>
      <c r="E43" s="16" t="s">
        <v>3</v>
      </c>
    </row>
    <row r="44" spans="1:5" s="31" customFormat="1" ht="54">
      <c r="A44" s="16" t="s">
        <v>413</v>
      </c>
      <c r="B44" s="16" t="s">
        <v>414</v>
      </c>
      <c r="C44" s="84" t="s">
        <v>415</v>
      </c>
      <c r="D44" s="40">
        <v>20000</v>
      </c>
      <c r="E44" s="16" t="s">
        <v>3</v>
      </c>
    </row>
    <row r="45" spans="1:5" s="31" customFormat="1" ht="36">
      <c r="A45" s="16" t="s">
        <v>416</v>
      </c>
      <c r="B45" s="16" t="s">
        <v>417</v>
      </c>
      <c r="C45" s="84" t="s">
        <v>418</v>
      </c>
      <c r="D45" s="40">
        <v>25000</v>
      </c>
      <c r="E45" s="16" t="s">
        <v>3</v>
      </c>
    </row>
    <row r="46" spans="1:5" s="31" customFormat="1" ht="36">
      <c r="A46" s="16" t="s">
        <v>419</v>
      </c>
      <c r="B46" s="16" t="s">
        <v>420</v>
      </c>
      <c r="C46" s="84" t="s">
        <v>421</v>
      </c>
      <c r="D46" s="40">
        <v>4000</v>
      </c>
      <c r="E46" s="16" t="s">
        <v>3</v>
      </c>
    </row>
    <row r="47" spans="1:5" s="31" customFormat="1" ht="54">
      <c r="A47" s="16" t="s">
        <v>422</v>
      </c>
      <c r="B47" s="16" t="s">
        <v>423</v>
      </c>
      <c r="C47" s="84" t="s">
        <v>424</v>
      </c>
      <c r="D47" s="40">
        <v>6000</v>
      </c>
      <c r="E47" s="16" t="s">
        <v>3</v>
      </c>
    </row>
    <row r="48" spans="1:5" s="31" customFormat="1" ht="54">
      <c r="A48" s="16" t="s">
        <v>422</v>
      </c>
      <c r="B48" s="16" t="s">
        <v>425</v>
      </c>
      <c r="C48" s="84" t="s">
        <v>426</v>
      </c>
      <c r="D48" s="40">
        <v>17000</v>
      </c>
      <c r="E48" s="16" t="s">
        <v>3</v>
      </c>
    </row>
    <row r="49" spans="1:5" s="31" customFormat="1" ht="36">
      <c r="A49" s="16" t="s">
        <v>422</v>
      </c>
      <c r="B49" s="16" t="s">
        <v>427</v>
      </c>
      <c r="C49" s="84" t="s">
        <v>428</v>
      </c>
      <c r="D49" s="40">
        <v>12500</v>
      </c>
      <c r="E49" s="16" t="s">
        <v>3</v>
      </c>
    </row>
    <row r="50" spans="1:5" s="31" customFormat="1" ht="54">
      <c r="A50" s="16" t="s">
        <v>422</v>
      </c>
      <c r="B50" s="16" t="s">
        <v>429</v>
      </c>
      <c r="C50" s="84" t="s">
        <v>430</v>
      </c>
      <c r="D50" s="40">
        <v>9000</v>
      </c>
      <c r="E50" s="16" t="s">
        <v>3</v>
      </c>
    </row>
    <row r="51" spans="1:5" s="75" customFormat="1" ht="36">
      <c r="A51" s="32" t="s">
        <v>606</v>
      </c>
      <c r="B51" s="78" t="s">
        <v>609</v>
      </c>
      <c r="C51" s="130" t="s">
        <v>610</v>
      </c>
      <c r="D51" s="86">
        <v>2000</v>
      </c>
      <c r="E51" s="32" t="s">
        <v>3</v>
      </c>
    </row>
    <row r="52" spans="1:5" s="75" customFormat="1" ht="54">
      <c r="A52" s="32" t="s">
        <v>611</v>
      </c>
      <c r="B52" s="78" t="s">
        <v>612</v>
      </c>
      <c r="C52" s="130" t="s">
        <v>613</v>
      </c>
      <c r="D52" s="86">
        <v>67600</v>
      </c>
      <c r="E52" s="32" t="s">
        <v>3</v>
      </c>
    </row>
    <row r="53" spans="1:5" s="75" customFormat="1" ht="54">
      <c r="A53" s="32" t="s">
        <v>614</v>
      </c>
      <c r="B53" s="78" t="s">
        <v>615</v>
      </c>
      <c r="C53" s="130" t="s">
        <v>616</v>
      </c>
      <c r="D53" s="86">
        <v>200000</v>
      </c>
      <c r="E53" s="32" t="s">
        <v>3</v>
      </c>
    </row>
    <row r="54" spans="1:5" s="75" customFormat="1" ht="36">
      <c r="A54" s="32" t="s">
        <v>617</v>
      </c>
      <c r="B54" s="32" t="s">
        <v>618</v>
      </c>
      <c r="C54" s="84" t="s">
        <v>619</v>
      </c>
      <c r="D54" s="86">
        <v>55000</v>
      </c>
      <c r="E54" s="131" t="s">
        <v>3</v>
      </c>
    </row>
    <row r="55" spans="1:5" s="75" customFormat="1" ht="72">
      <c r="A55" s="32" t="s">
        <v>620</v>
      </c>
      <c r="B55" s="32" t="s">
        <v>621</v>
      </c>
      <c r="C55" s="84" t="s">
        <v>622</v>
      </c>
      <c r="D55" s="86">
        <v>59500</v>
      </c>
      <c r="E55" s="131" t="s">
        <v>3</v>
      </c>
    </row>
    <row r="56" spans="1:5" s="95" customFormat="1" ht="36">
      <c r="A56" s="92" t="s">
        <v>660</v>
      </c>
      <c r="B56" s="92" t="s">
        <v>661</v>
      </c>
      <c r="C56" s="93" t="s">
        <v>662</v>
      </c>
      <c r="D56" s="155">
        <v>2000</v>
      </c>
      <c r="E56" s="92" t="s">
        <v>3</v>
      </c>
    </row>
    <row r="57" spans="1:5" s="95" customFormat="1" ht="36">
      <c r="A57" s="92" t="s">
        <v>663</v>
      </c>
      <c r="B57" s="92" t="s">
        <v>664</v>
      </c>
      <c r="C57" s="93" t="s">
        <v>665</v>
      </c>
      <c r="D57" s="155">
        <v>40000</v>
      </c>
      <c r="E57" s="92" t="s">
        <v>3</v>
      </c>
    </row>
    <row r="58" spans="1:5" s="95" customFormat="1" ht="36">
      <c r="A58" s="92" t="s">
        <v>666</v>
      </c>
      <c r="B58" s="92" t="s">
        <v>667</v>
      </c>
      <c r="C58" s="93" t="s">
        <v>668</v>
      </c>
      <c r="D58" s="155">
        <v>1000</v>
      </c>
      <c r="E58" s="92" t="s">
        <v>3</v>
      </c>
    </row>
    <row r="59" spans="1:5" s="95" customFormat="1" ht="36">
      <c r="A59" s="92" t="s">
        <v>669</v>
      </c>
      <c r="B59" s="92" t="s">
        <v>670</v>
      </c>
      <c r="C59" s="93" t="s">
        <v>671</v>
      </c>
      <c r="D59" s="155">
        <v>1000</v>
      </c>
      <c r="E59" s="92" t="s">
        <v>3</v>
      </c>
    </row>
    <row r="60" spans="1:5" s="95" customFormat="1" ht="54">
      <c r="A60" s="92" t="s">
        <v>672</v>
      </c>
      <c r="B60" s="92" t="s">
        <v>673</v>
      </c>
      <c r="C60" s="93" t="s">
        <v>674</v>
      </c>
      <c r="D60" s="155">
        <v>125350</v>
      </c>
      <c r="E60" s="92" t="s">
        <v>3</v>
      </c>
    </row>
    <row r="61" spans="1:5" s="159" customFormat="1" ht="36">
      <c r="A61" s="123" t="s">
        <v>708</v>
      </c>
      <c r="B61" s="156" t="s">
        <v>709</v>
      </c>
      <c r="C61" s="157" t="s">
        <v>710</v>
      </c>
      <c r="D61" s="158">
        <v>2000</v>
      </c>
      <c r="E61" s="123" t="s">
        <v>3</v>
      </c>
    </row>
    <row r="62" spans="1:5" s="159" customFormat="1" ht="54">
      <c r="A62" s="123" t="s">
        <v>711</v>
      </c>
      <c r="B62" s="156" t="s">
        <v>712</v>
      </c>
      <c r="C62" s="157" t="s">
        <v>713</v>
      </c>
      <c r="D62" s="158">
        <v>577500</v>
      </c>
      <c r="E62" s="123" t="s">
        <v>3</v>
      </c>
    </row>
    <row r="63" spans="1:5" s="159" customFormat="1" ht="36">
      <c r="A63" s="123" t="s">
        <v>714</v>
      </c>
      <c r="B63" s="156" t="s">
        <v>715</v>
      </c>
      <c r="C63" s="157" t="s">
        <v>716</v>
      </c>
      <c r="D63" s="158">
        <v>20000</v>
      </c>
      <c r="E63" s="123" t="s">
        <v>3</v>
      </c>
    </row>
    <row r="64" spans="1:5" s="159" customFormat="1" ht="36">
      <c r="A64" s="123" t="s">
        <v>717</v>
      </c>
      <c r="B64" s="156" t="s">
        <v>718</v>
      </c>
      <c r="C64" s="157" t="s">
        <v>719</v>
      </c>
      <c r="D64" s="158">
        <v>137500</v>
      </c>
      <c r="E64" s="123" t="s">
        <v>3</v>
      </c>
    </row>
    <row r="65" spans="1:5" s="159" customFormat="1" ht="36">
      <c r="A65" s="123" t="s">
        <v>717</v>
      </c>
      <c r="B65" s="123" t="s">
        <v>720</v>
      </c>
      <c r="C65" s="93" t="s">
        <v>721</v>
      </c>
      <c r="D65" s="158">
        <v>55000</v>
      </c>
      <c r="E65" s="123" t="s">
        <v>3</v>
      </c>
    </row>
    <row r="66" spans="1:5" s="159" customFormat="1" ht="36">
      <c r="A66" s="123" t="s">
        <v>722</v>
      </c>
      <c r="B66" s="156" t="s">
        <v>723</v>
      </c>
      <c r="C66" s="157" t="s">
        <v>724</v>
      </c>
      <c r="D66" s="158">
        <v>2695000</v>
      </c>
      <c r="E66" s="160" t="s">
        <v>3</v>
      </c>
    </row>
    <row r="67" spans="1:5" s="33" customFormat="1" ht="36">
      <c r="A67" s="32" t="s">
        <v>725</v>
      </c>
      <c r="B67" s="32" t="s">
        <v>726</v>
      </c>
      <c r="C67" s="84" t="s">
        <v>727</v>
      </c>
      <c r="D67" s="86">
        <v>2000</v>
      </c>
      <c r="E67" s="86" t="s">
        <v>3</v>
      </c>
    </row>
    <row r="68" spans="1:5" s="33" customFormat="1" ht="54">
      <c r="A68" s="32" t="s">
        <v>728</v>
      </c>
      <c r="B68" s="32" t="s">
        <v>729</v>
      </c>
      <c r="C68" s="84" t="s">
        <v>730</v>
      </c>
      <c r="D68" s="86">
        <v>84400</v>
      </c>
      <c r="E68" s="86" t="s">
        <v>3</v>
      </c>
    </row>
    <row r="69" spans="1:5" s="33" customFormat="1" ht="36">
      <c r="A69" s="32" t="s">
        <v>731</v>
      </c>
      <c r="B69" s="32" t="s">
        <v>732</v>
      </c>
      <c r="C69" s="84" t="s">
        <v>733</v>
      </c>
      <c r="D69" s="86">
        <v>260000</v>
      </c>
      <c r="E69" s="86" t="s">
        <v>3</v>
      </c>
    </row>
    <row r="70" spans="1:5" s="33" customFormat="1" ht="54">
      <c r="A70" s="32" t="s">
        <v>731</v>
      </c>
      <c r="B70" s="32" t="s">
        <v>734</v>
      </c>
      <c r="C70" s="84" t="s">
        <v>735</v>
      </c>
      <c r="D70" s="86">
        <v>87600</v>
      </c>
      <c r="E70" s="86" t="s">
        <v>3</v>
      </c>
    </row>
    <row r="71" spans="1:5" s="33" customFormat="1" ht="54">
      <c r="A71" s="32" t="s">
        <v>736</v>
      </c>
      <c r="B71" s="32" t="s">
        <v>737</v>
      </c>
      <c r="C71" s="84" t="s">
        <v>738</v>
      </c>
      <c r="D71" s="86">
        <v>40975</v>
      </c>
      <c r="E71" s="86" t="s">
        <v>3</v>
      </c>
    </row>
    <row r="72" spans="1:5" ht="36">
      <c r="A72" s="16" t="s">
        <v>739</v>
      </c>
      <c r="B72" s="16" t="s">
        <v>740</v>
      </c>
      <c r="C72" s="84" t="s">
        <v>741</v>
      </c>
      <c r="D72" s="40">
        <v>90000</v>
      </c>
      <c r="E72" s="37" t="s">
        <v>3</v>
      </c>
    </row>
    <row r="73" spans="1:5" s="31" customFormat="1" ht="18">
      <c r="A73" s="16"/>
      <c r="B73" s="16"/>
      <c r="C73" s="84"/>
      <c r="D73" s="40"/>
      <c r="E73" s="16"/>
    </row>
    <row r="74" spans="1:5" s="21" customFormat="1" ht="18">
      <c r="A74" s="13" t="s">
        <v>82</v>
      </c>
      <c r="B74" s="13" t="s">
        <v>83</v>
      </c>
      <c r="C74" s="83"/>
      <c r="D74" s="153">
        <f>SUM(D75:D78)</f>
        <v>5820</v>
      </c>
      <c r="E74" s="36"/>
    </row>
    <row r="75" spans="1:5" s="95" customFormat="1" ht="36">
      <c r="A75" s="92" t="s">
        <v>666</v>
      </c>
      <c r="B75" s="92" t="s">
        <v>675</v>
      </c>
      <c r="C75" s="93" t="s">
        <v>676</v>
      </c>
      <c r="D75" s="155">
        <v>220</v>
      </c>
      <c r="E75" s="92" t="s">
        <v>4</v>
      </c>
    </row>
    <row r="76" spans="1:5" s="33" customFormat="1" ht="36">
      <c r="A76" s="32" t="s">
        <v>742</v>
      </c>
      <c r="B76" s="32" t="s">
        <v>743</v>
      </c>
      <c r="C76" s="84" t="s">
        <v>744</v>
      </c>
      <c r="D76" s="86">
        <v>4000</v>
      </c>
      <c r="E76" s="131" t="s">
        <v>4</v>
      </c>
    </row>
    <row r="77" spans="1:5" ht="54">
      <c r="A77" s="16" t="s">
        <v>745</v>
      </c>
      <c r="B77" s="16" t="s">
        <v>746</v>
      </c>
      <c r="C77" s="84" t="s">
        <v>747</v>
      </c>
      <c r="D77" s="40">
        <v>1600</v>
      </c>
      <c r="E77" s="37" t="s">
        <v>4</v>
      </c>
    </row>
    <row r="78" spans="1:5" ht="18">
      <c r="A78" s="16"/>
      <c r="B78" s="16"/>
      <c r="C78" s="84"/>
      <c r="D78" s="40"/>
      <c r="E78" s="16"/>
    </row>
    <row r="79" spans="1:5" s="21" customFormat="1" ht="18">
      <c r="A79" s="13" t="s">
        <v>84</v>
      </c>
      <c r="B79" s="13" t="s">
        <v>85</v>
      </c>
      <c r="C79" s="83"/>
      <c r="D79" s="153">
        <f>SUM(D80:D90)</f>
        <v>627550</v>
      </c>
      <c r="E79" s="36"/>
    </row>
    <row r="80" spans="1:5" s="33" customFormat="1" ht="72">
      <c r="A80" s="32" t="s">
        <v>395</v>
      </c>
      <c r="B80" s="32" t="s">
        <v>431</v>
      </c>
      <c r="C80" s="84" t="s">
        <v>432</v>
      </c>
      <c r="D80" s="86">
        <v>180000</v>
      </c>
      <c r="E80" s="32" t="s">
        <v>7</v>
      </c>
    </row>
    <row r="81" spans="1:5" s="33" customFormat="1" ht="54">
      <c r="A81" s="32" t="s">
        <v>395</v>
      </c>
      <c r="B81" s="32" t="s">
        <v>433</v>
      </c>
      <c r="C81" s="84" t="s">
        <v>434</v>
      </c>
      <c r="D81" s="86">
        <v>10000</v>
      </c>
      <c r="E81" s="32" t="s">
        <v>7</v>
      </c>
    </row>
    <row r="82" spans="1:5" s="33" customFormat="1" ht="54">
      <c r="A82" s="32" t="s">
        <v>435</v>
      </c>
      <c r="B82" s="32" t="s">
        <v>436</v>
      </c>
      <c r="C82" s="84" t="s">
        <v>437</v>
      </c>
      <c r="D82" s="86">
        <v>40000</v>
      </c>
      <c r="E82" s="32" t="s">
        <v>7</v>
      </c>
    </row>
    <row r="83" spans="1:5" s="33" customFormat="1" ht="36">
      <c r="A83" s="32" t="s">
        <v>438</v>
      </c>
      <c r="B83" s="32" t="s">
        <v>439</v>
      </c>
      <c r="C83" s="84" t="s">
        <v>440</v>
      </c>
      <c r="D83" s="86">
        <v>20000</v>
      </c>
      <c r="E83" s="32" t="s">
        <v>7</v>
      </c>
    </row>
    <row r="84" spans="1:5" s="33" customFormat="1" ht="54">
      <c r="A84" s="32" t="s">
        <v>614</v>
      </c>
      <c r="B84" s="32" t="s">
        <v>623</v>
      </c>
      <c r="C84" s="84" t="s">
        <v>624</v>
      </c>
      <c r="D84" s="86">
        <v>100000</v>
      </c>
      <c r="E84" s="131" t="s">
        <v>7</v>
      </c>
    </row>
    <row r="85" spans="1:5" s="95" customFormat="1" ht="36">
      <c r="A85" s="92" t="s">
        <v>677</v>
      </c>
      <c r="B85" s="92" t="s">
        <v>678</v>
      </c>
      <c r="C85" s="93" t="s">
        <v>679</v>
      </c>
      <c r="D85" s="155">
        <v>125000</v>
      </c>
      <c r="E85" s="92" t="s">
        <v>7</v>
      </c>
    </row>
    <row r="86" spans="1:5" s="95" customFormat="1" ht="36">
      <c r="A86" s="92" t="s">
        <v>680</v>
      </c>
      <c r="B86" s="92" t="s">
        <v>681</v>
      </c>
      <c r="C86" s="93" t="s">
        <v>682</v>
      </c>
      <c r="D86" s="155">
        <v>11700</v>
      </c>
      <c r="E86" s="92" t="s">
        <v>7</v>
      </c>
    </row>
    <row r="87" spans="1:5" s="95" customFormat="1" ht="36">
      <c r="A87" s="92" t="s">
        <v>683</v>
      </c>
      <c r="B87" s="92" t="s">
        <v>684</v>
      </c>
      <c r="C87" s="93" t="s">
        <v>685</v>
      </c>
      <c r="D87" s="155">
        <v>10000</v>
      </c>
      <c r="E87" s="92" t="s">
        <v>7</v>
      </c>
    </row>
    <row r="88" spans="1:5" s="33" customFormat="1" ht="72">
      <c r="A88" s="32" t="s">
        <v>748</v>
      </c>
      <c r="B88" s="32" t="s">
        <v>749</v>
      </c>
      <c r="C88" s="84" t="s">
        <v>750</v>
      </c>
      <c r="D88" s="86">
        <v>90850</v>
      </c>
      <c r="E88" s="131" t="s">
        <v>7</v>
      </c>
    </row>
    <row r="89" spans="1:5" s="33" customFormat="1" ht="72">
      <c r="A89" s="32" t="s">
        <v>736</v>
      </c>
      <c r="B89" s="32" t="s">
        <v>751</v>
      </c>
      <c r="C89" s="84" t="s">
        <v>752</v>
      </c>
      <c r="D89" s="86">
        <v>40000</v>
      </c>
      <c r="E89" s="86" t="s">
        <v>7</v>
      </c>
    </row>
    <row r="90" spans="1:5" ht="18">
      <c r="A90" s="16"/>
      <c r="B90" s="16"/>
      <c r="C90" s="84"/>
      <c r="D90" s="40"/>
      <c r="E90" s="37"/>
    </row>
    <row r="91" spans="1:5" s="21" customFormat="1" ht="18">
      <c r="A91" s="13" t="s">
        <v>86</v>
      </c>
      <c r="B91" s="13" t="s">
        <v>87</v>
      </c>
      <c r="C91" s="83"/>
      <c r="D91" s="153">
        <f>SUM(D92)</f>
        <v>0</v>
      </c>
      <c r="E91" s="36"/>
    </row>
    <row r="92" spans="1:5" s="21" customFormat="1" ht="18">
      <c r="A92" s="22"/>
      <c r="B92" s="22"/>
      <c r="C92" s="85"/>
      <c r="D92" s="154"/>
      <c r="E92" s="39"/>
    </row>
    <row r="93" spans="1:5" s="21" customFormat="1" ht="18">
      <c r="A93" s="13" t="s">
        <v>158</v>
      </c>
      <c r="B93" s="13" t="s">
        <v>159</v>
      </c>
      <c r="C93" s="83"/>
      <c r="D93" s="153">
        <f>SUM(D94:D97)</f>
        <v>1700000</v>
      </c>
      <c r="E93" s="36"/>
    </row>
    <row r="94" spans="1:5" s="80" customFormat="1" ht="36">
      <c r="A94" s="32" t="s">
        <v>413</v>
      </c>
      <c r="B94" s="32" t="s">
        <v>441</v>
      </c>
      <c r="C94" s="84" t="s">
        <v>442</v>
      </c>
      <c r="D94" s="86">
        <v>2000000</v>
      </c>
      <c r="E94" s="32" t="s">
        <v>11</v>
      </c>
    </row>
    <row r="95" spans="1:5" s="75" customFormat="1" ht="54">
      <c r="A95" s="32" t="s">
        <v>614</v>
      </c>
      <c r="B95" s="32" t="s">
        <v>625</v>
      </c>
      <c r="C95" s="84" t="s">
        <v>616</v>
      </c>
      <c r="D95" s="86">
        <v>-200000</v>
      </c>
      <c r="E95" s="131" t="s">
        <v>11</v>
      </c>
    </row>
    <row r="96" spans="1:5" s="75" customFormat="1" ht="54">
      <c r="A96" s="32" t="s">
        <v>614</v>
      </c>
      <c r="B96" s="32" t="s">
        <v>626</v>
      </c>
      <c r="C96" s="84" t="s">
        <v>624</v>
      </c>
      <c r="D96" s="86">
        <v>-100000</v>
      </c>
      <c r="E96" s="131" t="s">
        <v>11</v>
      </c>
    </row>
    <row r="97" spans="1:5" ht="18">
      <c r="A97" s="16"/>
      <c r="B97" s="16"/>
      <c r="C97" s="84"/>
      <c r="D97" s="40"/>
      <c r="E97" s="16"/>
    </row>
    <row r="98" spans="1:5" s="21" customFormat="1" ht="18">
      <c r="A98" s="13" t="s">
        <v>151</v>
      </c>
      <c r="B98" s="13" t="s">
        <v>152</v>
      </c>
      <c r="C98" s="83"/>
      <c r="D98" s="153">
        <f>SUM(D99:D99)</f>
        <v>0</v>
      </c>
      <c r="E98" s="36"/>
    </row>
    <row r="99" spans="1:5" s="21" customFormat="1" ht="18">
      <c r="A99" s="22"/>
      <c r="B99" s="22"/>
      <c r="C99" s="85"/>
      <c r="D99" s="154"/>
      <c r="E99" s="39"/>
    </row>
    <row r="100" spans="1:5" s="21" customFormat="1" ht="18">
      <c r="A100" s="13" t="s">
        <v>88</v>
      </c>
      <c r="B100" s="13" t="s">
        <v>89</v>
      </c>
      <c r="C100" s="83"/>
      <c r="D100" s="153">
        <f>SUM(D101:D102)</f>
        <v>0</v>
      </c>
      <c r="E100" s="36"/>
    </row>
    <row r="101" spans="1:5" ht="18">
      <c r="A101" s="16"/>
      <c r="B101" s="16"/>
      <c r="C101" s="84"/>
      <c r="D101" s="40"/>
      <c r="E101" s="16"/>
    </row>
    <row r="102" spans="1:5" ht="18">
      <c r="A102" s="16"/>
      <c r="B102" s="16"/>
      <c r="C102" s="84"/>
      <c r="D102" s="40"/>
      <c r="E102" s="37"/>
    </row>
    <row r="103" spans="1:5" s="21" customFormat="1" ht="18">
      <c r="A103" s="13" t="s">
        <v>164</v>
      </c>
      <c r="B103" s="13" t="s">
        <v>165</v>
      </c>
      <c r="C103" s="83"/>
      <c r="D103" s="153">
        <f>SUM(D104:D104)</f>
        <v>0</v>
      </c>
      <c r="E103" s="36"/>
    </row>
    <row r="104" spans="1:5" ht="18">
      <c r="A104" s="16"/>
      <c r="B104" s="16"/>
      <c r="C104" s="84"/>
      <c r="D104" s="40"/>
      <c r="E104" s="16"/>
    </row>
    <row r="105" spans="1:5" s="21" customFormat="1" ht="18">
      <c r="A105" s="13" t="s">
        <v>90</v>
      </c>
      <c r="B105" s="13" t="s">
        <v>91</v>
      </c>
      <c r="C105" s="83"/>
      <c r="D105" s="153">
        <f>SUM(D106:D112)</f>
        <v>208000</v>
      </c>
      <c r="E105" s="36"/>
    </row>
    <row r="106" spans="1:5" s="33" customFormat="1" ht="54">
      <c r="A106" s="32" t="s">
        <v>443</v>
      </c>
      <c r="B106" s="32" t="s">
        <v>444</v>
      </c>
      <c r="C106" s="84" t="s">
        <v>445</v>
      </c>
      <c r="D106" s="86">
        <v>13000</v>
      </c>
      <c r="E106" s="32" t="s">
        <v>59</v>
      </c>
    </row>
    <row r="107" spans="1:5" s="33" customFormat="1" ht="36">
      <c r="A107" s="32" t="s">
        <v>446</v>
      </c>
      <c r="B107" s="32" t="s">
        <v>447</v>
      </c>
      <c r="C107" s="84" t="s">
        <v>448</v>
      </c>
      <c r="D107" s="86">
        <v>18000</v>
      </c>
      <c r="E107" s="32" t="s">
        <v>59</v>
      </c>
    </row>
    <row r="108" spans="1:5" s="33" customFormat="1" ht="36">
      <c r="A108" s="32" t="s">
        <v>449</v>
      </c>
      <c r="B108" s="32" t="s">
        <v>450</v>
      </c>
      <c r="C108" s="84" t="s">
        <v>451</v>
      </c>
      <c r="D108" s="86">
        <v>67000</v>
      </c>
      <c r="E108" s="32" t="s">
        <v>59</v>
      </c>
    </row>
    <row r="109" spans="1:5" s="33" customFormat="1" ht="54">
      <c r="A109" s="32" t="s">
        <v>627</v>
      </c>
      <c r="B109" s="32" t="s">
        <v>628</v>
      </c>
      <c r="C109" s="84" t="s">
        <v>629</v>
      </c>
      <c r="D109" s="86">
        <v>50000</v>
      </c>
      <c r="E109" s="131" t="s">
        <v>59</v>
      </c>
    </row>
    <row r="110" spans="1:5" s="33" customFormat="1" ht="36">
      <c r="A110" s="32" t="s">
        <v>620</v>
      </c>
      <c r="B110" s="32" t="s">
        <v>630</v>
      </c>
      <c r="C110" s="84" t="s">
        <v>631</v>
      </c>
      <c r="D110" s="86">
        <v>30000</v>
      </c>
      <c r="E110" s="131" t="s">
        <v>59</v>
      </c>
    </row>
    <row r="111" spans="1:5" ht="54">
      <c r="A111" s="16" t="s">
        <v>753</v>
      </c>
      <c r="B111" s="16" t="s">
        <v>754</v>
      </c>
      <c r="C111" s="84" t="s">
        <v>755</v>
      </c>
      <c r="D111" s="40">
        <v>30000</v>
      </c>
      <c r="E111" s="37" t="s">
        <v>59</v>
      </c>
    </row>
    <row r="112" spans="1:5" s="75" customFormat="1" ht="18">
      <c r="A112" s="132"/>
      <c r="B112" s="132"/>
      <c r="C112" s="132"/>
      <c r="D112" s="133"/>
      <c r="E112" s="134"/>
    </row>
    <row r="113" spans="1:5" s="21" customFormat="1" ht="18">
      <c r="A113" s="13" t="s">
        <v>92</v>
      </c>
      <c r="B113" s="13" t="s">
        <v>756</v>
      </c>
      <c r="C113" s="83"/>
      <c r="D113" s="153">
        <f>SUM(D114:D115)</f>
        <v>88177.5</v>
      </c>
      <c r="E113" s="36"/>
    </row>
    <row r="114" spans="1:5" s="33" customFormat="1" ht="54">
      <c r="A114" s="84" t="s">
        <v>757</v>
      </c>
      <c r="B114" s="84" t="s">
        <v>758</v>
      </c>
      <c r="C114" s="84" t="s">
        <v>759</v>
      </c>
      <c r="D114" s="161">
        <v>88177.5</v>
      </c>
      <c r="E114" s="162" t="s">
        <v>50</v>
      </c>
    </row>
    <row r="115" spans="1:5" ht="18">
      <c r="A115" s="16"/>
      <c r="B115" s="16"/>
      <c r="C115" s="84"/>
      <c r="D115" s="40"/>
      <c r="E115" s="37"/>
    </row>
    <row r="116" spans="1:5" s="21" customFormat="1" ht="18">
      <c r="A116" s="13" t="s">
        <v>94</v>
      </c>
      <c r="B116" s="13" t="s">
        <v>95</v>
      </c>
      <c r="C116" s="83"/>
      <c r="D116" s="153">
        <f>SUM(D117:D119)</f>
        <v>303000</v>
      </c>
      <c r="E116" s="36"/>
    </row>
    <row r="117" spans="1:5" ht="54">
      <c r="A117" s="16" t="s">
        <v>452</v>
      </c>
      <c r="B117" s="16" t="s">
        <v>453</v>
      </c>
      <c r="C117" s="84" t="s">
        <v>454</v>
      </c>
      <c r="D117" s="40">
        <v>288000</v>
      </c>
      <c r="E117" s="16" t="s">
        <v>63</v>
      </c>
    </row>
    <row r="118" spans="1:5" s="95" customFormat="1" ht="54">
      <c r="A118" s="92" t="s">
        <v>686</v>
      </c>
      <c r="B118" s="92" t="s">
        <v>687</v>
      </c>
      <c r="C118" s="150" t="s">
        <v>688</v>
      </c>
      <c r="D118" s="155">
        <v>15000</v>
      </c>
      <c r="E118" s="92" t="s">
        <v>63</v>
      </c>
    </row>
    <row r="119" spans="1:5" s="95" customFormat="1" ht="18">
      <c r="A119" s="92"/>
      <c r="B119" s="92"/>
      <c r="C119" s="92"/>
      <c r="D119" s="155"/>
      <c r="E119" s="92"/>
    </row>
    <row r="120" spans="1:5" s="21" customFormat="1" ht="18">
      <c r="A120" s="13" t="s">
        <v>149</v>
      </c>
      <c r="B120" s="13" t="s">
        <v>150</v>
      </c>
      <c r="C120" s="83"/>
      <c r="D120" s="153">
        <f>SUM(D121:D121)</f>
        <v>0</v>
      </c>
      <c r="E120" s="36"/>
    </row>
    <row r="121" spans="1:5" s="33" customFormat="1" ht="18">
      <c r="A121" s="32"/>
      <c r="B121" s="32"/>
      <c r="C121" s="84"/>
      <c r="D121" s="86"/>
      <c r="E121" s="32"/>
    </row>
    <row r="122" spans="1:5" s="21" customFormat="1" ht="18">
      <c r="A122" s="13" t="s">
        <v>153</v>
      </c>
      <c r="B122" s="13" t="s">
        <v>154</v>
      </c>
      <c r="C122" s="83"/>
      <c r="D122" s="153">
        <f>SUM(D123:D128)</f>
        <v>25500</v>
      </c>
      <c r="E122" s="36"/>
    </row>
    <row r="123" spans="1:5" ht="36">
      <c r="A123" s="16" t="s">
        <v>446</v>
      </c>
      <c r="B123" s="16" t="s">
        <v>455</v>
      </c>
      <c r="C123" s="84" t="s">
        <v>456</v>
      </c>
      <c r="D123" s="40">
        <v>5000</v>
      </c>
      <c r="E123" s="16" t="s">
        <v>67</v>
      </c>
    </row>
    <row r="124" spans="1:5" ht="36">
      <c r="A124" s="16" t="s">
        <v>446</v>
      </c>
      <c r="B124" s="16" t="s">
        <v>457</v>
      </c>
      <c r="C124" s="84" t="s">
        <v>458</v>
      </c>
      <c r="D124" s="40">
        <v>5000</v>
      </c>
      <c r="E124" s="16" t="s">
        <v>67</v>
      </c>
    </row>
    <row r="125" spans="1:5" ht="36">
      <c r="A125" s="16" t="s">
        <v>459</v>
      </c>
      <c r="B125" s="16" t="s">
        <v>460</v>
      </c>
      <c r="C125" s="84" t="s">
        <v>461</v>
      </c>
      <c r="D125" s="40">
        <v>2500</v>
      </c>
      <c r="E125" s="16" t="s">
        <v>67</v>
      </c>
    </row>
    <row r="126" spans="1:5" ht="54">
      <c r="A126" s="16" t="s">
        <v>449</v>
      </c>
      <c r="B126" s="16" t="s">
        <v>462</v>
      </c>
      <c r="C126" s="84" t="s">
        <v>463</v>
      </c>
      <c r="D126" s="40">
        <v>5000</v>
      </c>
      <c r="E126" s="16" t="s">
        <v>67</v>
      </c>
    </row>
    <row r="127" spans="1:5" ht="54">
      <c r="A127" s="16" t="s">
        <v>449</v>
      </c>
      <c r="B127" s="16" t="s">
        <v>464</v>
      </c>
      <c r="C127" s="84" t="s">
        <v>465</v>
      </c>
      <c r="D127" s="40">
        <v>3000</v>
      </c>
      <c r="E127" s="16" t="s">
        <v>67</v>
      </c>
    </row>
    <row r="128" spans="1:5" ht="54">
      <c r="A128" s="16" t="s">
        <v>422</v>
      </c>
      <c r="B128" s="16" t="s">
        <v>466</v>
      </c>
      <c r="C128" s="84" t="s">
        <v>467</v>
      </c>
      <c r="D128" s="40">
        <v>5000</v>
      </c>
      <c r="E128" s="16" t="s">
        <v>67</v>
      </c>
    </row>
    <row r="129" spans="1:5" s="21" customFormat="1" ht="18">
      <c r="A129" s="13" t="s">
        <v>155</v>
      </c>
      <c r="B129" s="13" t="s">
        <v>156</v>
      </c>
      <c r="C129" s="83"/>
      <c r="D129" s="153">
        <f>SUM(D130:D130)</f>
        <v>0</v>
      </c>
      <c r="E129" s="36"/>
    </row>
    <row r="130" spans="1:5" ht="18">
      <c r="A130" s="16"/>
      <c r="B130" s="16"/>
      <c r="C130" s="84"/>
      <c r="D130" s="40"/>
      <c r="E130" s="16"/>
    </row>
    <row r="131" spans="1:5" ht="18">
      <c r="A131" s="13" t="s">
        <v>277</v>
      </c>
      <c r="B131" s="13" t="s">
        <v>278</v>
      </c>
      <c r="C131" s="13"/>
      <c r="D131" s="153">
        <f>SUM(D132:D133)</f>
        <v>0</v>
      </c>
      <c r="E131" s="117"/>
    </row>
    <row r="132" spans="1:5" ht="18">
      <c r="A132" s="16"/>
      <c r="B132" s="16"/>
      <c r="C132" s="84"/>
      <c r="D132" s="40"/>
      <c r="E132" s="84"/>
    </row>
    <row r="133" spans="1:5" ht="18">
      <c r="A133" s="16"/>
      <c r="B133" s="16"/>
      <c r="C133" s="84"/>
      <c r="D133" s="40"/>
      <c r="E133" s="16"/>
    </row>
    <row r="134" spans="1:5" s="21" customFormat="1" ht="18">
      <c r="A134" s="13" t="s">
        <v>468</v>
      </c>
      <c r="B134" s="13" t="s">
        <v>469</v>
      </c>
      <c r="C134" s="83"/>
      <c r="D134" s="153">
        <f>SUM(D135:D136)</f>
        <v>33000</v>
      </c>
      <c r="E134" s="36"/>
    </row>
    <row r="135" spans="1:5" ht="54">
      <c r="A135" s="16" t="s">
        <v>470</v>
      </c>
      <c r="B135" s="16" t="s">
        <v>471</v>
      </c>
      <c r="C135" s="84" t="s">
        <v>472</v>
      </c>
      <c r="D135" s="40">
        <v>32000</v>
      </c>
      <c r="E135" s="16" t="s">
        <v>51</v>
      </c>
    </row>
    <row r="136" spans="1:5" ht="54">
      <c r="A136" s="16" t="s">
        <v>435</v>
      </c>
      <c r="B136" s="16" t="s">
        <v>473</v>
      </c>
      <c r="C136" s="84" t="s">
        <v>474</v>
      </c>
      <c r="D136" s="40">
        <v>1000</v>
      </c>
      <c r="E136" s="16" t="s">
        <v>51</v>
      </c>
    </row>
    <row r="137" spans="1:5" ht="18">
      <c r="A137" s="16"/>
      <c r="B137" s="16"/>
      <c r="C137" s="84"/>
      <c r="D137" s="40"/>
      <c r="E137" s="16"/>
    </row>
    <row r="138" spans="1:5" s="33" customFormat="1" ht="18">
      <c r="A138" s="77" t="s">
        <v>632</v>
      </c>
      <c r="B138" s="77" t="s">
        <v>633</v>
      </c>
      <c r="C138" s="77"/>
      <c r="D138" s="135">
        <f>SUM(D139:D140)</f>
        <v>20000</v>
      </c>
      <c r="E138" s="136"/>
    </row>
    <row r="139" spans="1:5" s="33" customFormat="1" ht="36">
      <c r="A139" s="32" t="s">
        <v>634</v>
      </c>
      <c r="B139" s="32" t="s">
        <v>635</v>
      </c>
      <c r="C139" s="84" t="s">
        <v>636</v>
      </c>
      <c r="D139" s="86">
        <v>20000</v>
      </c>
      <c r="E139" s="131" t="s">
        <v>190</v>
      </c>
    </row>
    <row r="140" spans="1:5" s="33" customFormat="1" ht="18">
      <c r="A140" s="137"/>
      <c r="B140" s="137"/>
      <c r="C140" s="137"/>
      <c r="D140" s="138"/>
      <c r="E140" s="139"/>
    </row>
    <row r="141" spans="1:5" s="21" customFormat="1" ht="18">
      <c r="A141" s="118" t="s">
        <v>96</v>
      </c>
      <c r="B141" s="118" t="s">
        <v>97</v>
      </c>
      <c r="C141" s="119"/>
      <c r="D141" s="163">
        <f>SUM(D142:D147)</f>
        <v>14000</v>
      </c>
      <c r="E141" s="121"/>
    </row>
    <row r="142" spans="1:5" s="33" customFormat="1" ht="36">
      <c r="A142" s="32" t="s">
        <v>637</v>
      </c>
      <c r="B142" s="32" t="s">
        <v>638</v>
      </c>
      <c r="C142" s="84" t="s">
        <v>639</v>
      </c>
      <c r="D142" s="86">
        <v>2000</v>
      </c>
      <c r="E142" s="131" t="s">
        <v>50</v>
      </c>
    </row>
    <row r="143" spans="1:5" s="95" customFormat="1" ht="36">
      <c r="A143" s="92" t="s">
        <v>677</v>
      </c>
      <c r="B143" s="92" t="s">
        <v>689</v>
      </c>
      <c r="C143" s="93" t="s">
        <v>690</v>
      </c>
      <c r="D143" s="155">
        <v>2000</v>
      </c>
      <c r="E143" s="92" t="s">
        <v>50</v>
      </c>
    </row>
    <row r="144" spans="1:5" s="95" customFormat="1" ht="36">
      <c r="A144" s="92" t="s">
        <v>672</v>
      </c>
      <c r="B144" s="92" t="s">
        <v>691</v>
      </c>
      <c r="C144" s="93" t="s">
        <v>692</v>
      </c>
      <c r="D144" s="155">
        <v>2000</v>
      </c>
      <c r="E144" s="92" t="s">
        <v>50</v>
      </c>
    </row>
    <row r="145" spans="1:5" s="33" customFormat="1" ht="36">
      <c r="A145" s="32" t="s">
        <v>760</v>
      </c>
      <c r="B145" s="32" t="s">
        <v>761</v>
      </c>
      <c r="C145" s="84" t="s">
        <v>762</v>
      </c>
      <c r="D145" s="86">
        <v>6000</v>
      </c>
      <c r="E145" s="131" t="s">
        <v>50</v>
      </c>
    </row>
    <row r="146" spans="1:5" ht="36">
      <c r="A146" s="16" t="s">
        <v>763</v>
      </c>
      <c r="B146" s="16" t="s">
        <v>764</v>
      </c>
      <c r="C146" s="84" t="s">
        <v>765</v>
      </c>
      <c r="D146" s="40">
        <v>2000</v>
      </c>
      <c r="E146" s="37" t="s">
        <v>50</v>
      </c>
    </row>
    <row r="147" spans="1:5" ht="18">
      <c r="A147" s="16"/>
      <c r="B147" s="16"/>
      <c r="C147" s="84"/>
      <c r="D147" s="40"/>
      <c r="E147" s="37"/>
    </row>
    <row r="148" spans="1:5" s="21" customFormat="1" ht="18">
      <c r="A148" s="25" t="s">
        <v>98</v>
      </c>
      <c r="B148" s="25" t="s">
        <v>99</v>
      </c>
      <c r="C148" s="88"/>
      <c r="D148" s="164">
        <f>SUM(D149:D150)</f>
        <v>0</v>
      </c>
      <c r="E148" s="41"/>
    </row>
    <row r="149" spans="1:5" ht="18">
      <c r="A149" s="16"/>
      <c r="B149" s="16"/>
      <c r="C149" s="84"/>
      <c r="D149" s="40"/>
      <c r="E149" s="16"/>
    </row>
    <row r="150" spans="1:5" s="21" customFormat="1" ht="18">
      <c r="A150" s="22"/>
      <c r="B150" s="23"/>
      <c r="C150" s="87"/>
      <c r="D150" s="154"/>
      <c r="E150" s="39"/>
    </row>
    <row r="151" spans="1:5" s="21" customFormat="1" ht="18">
      <c r="A151" s="25" t="s">
        <v>100</v>
      </c>
      <c r="B151" s="25" t="s">
        <v>101</v>
      </c>
      <c r="C151" s="88"/>
      <c r="D151" s="164">
        <f>SUM(D152:D156)</f>
        <v>705800</v>
      </c>
      <c r="E151" s="41"/>
    </row>
    <row r="152" spans="1:5" s="33" customFormat="1" ht="54">
      <c r="A152" s="32" t="s">
        <v>475</v>
      </c>
      <c r="B152" s="32" t="s">
        <v>476</v>
      </c>
      <c r="C152" s="84" t="s">
        <v>477</v>
      </c>
      <c r="D152" s="86">
        <v>-300000</v>
      </c>
      <c r="E152" s="32" t="s">
        <v>47</v>
      </c>
    </row>
    <row r="153" spans="1:5" ht="90">
      <c r="A153" s="16" t="s">
        <v>419</v>
      </c>
      <c r="B153" s="16" t="s">
        <v>478</v>
      </c>
      <c r="C153" s="84" t="s">
        <v>479</v>
      </c>
      <c r="D153" s="40">
        <v>180000</v>
      </c>
      <c r="E153" s="16" t="s">
        <v>47</v>
      </c>
    </row>
    <row r="154" spans="1:5" s="33" customFormat="1" ht="54">
      <c r="A154" s="32" t="s">
        <v>617</v>
      </c>
      <c r="B154" s="32" t="s">
        <v>640</v>
      </c>
      <c r="C154" s="84" t="s">
        <v>641</v>
      </c>
      <c r="D154" s="86">
        <v>765000</v>
      </c>
      <c r="E154" s="131" t="s">
        <v>47</v>
      </c>
    </row>
    <row r="155" spans="1:5" s="33" customFormat="1" ht="72">
      <c r="A155" s="32" t="s">
        <v>766</v>
      </c>
      <c r="B155" s="32" t="s">
        <v>767</v>
      </c>
      <c r="C155" s="84" t="s">
        <v>768</v>
      </c>
      <c r="D155" s="86">
        <v>60800</v>
      </c>
      <c r="E155" s="131" t="s">
        <v>47</v>
      </c>
    </row>
    <row r="156" spans="1:5" ht="18">
      <c r="A156" s="16"/>
      <c r="B156" s="16"/>
      <c r="C156" s="84"/>
      <c r="D156" s="40"/>
      <c r="E156" s="16"/>
    </row>
    <row r="157" spans="1:5" s="21" customFormat="1" ht="18">
      <c r="A157" s="25" t="s">
        <v>102</v>
      </c>
      <c r="B157" s="25" t="s">
        <v>103</v>
      </c>
      <c r="C157" s="88"/>
      <c r="D157" s="164">
        <f>SUM(D158:D159)</f>
        <v>0</v>
      </c>
      <c r="E157" s="41"/>
    </row>
    <row r="158" spans="1:5" ht="18">
      <c r="A158" s="16"/>
      <c r="B158" s="16"/>
      <c r="C158" s="84"/>
      <c r="D158" s="40"/>
      <c r="E158" s="37"/>
    </row>
    <row r="159" spans="1:5" s="21" customFormat="1" ht="18">
      <c r="A159" s="22"/>
      <c r="B159" s="22"/>
      <c r="C159" s="85"/>
      <c r="D159" s="154"/>
      <c r="E159" s="39"/>
    </row>
    <row r="160" spans="1:5" s="21" customFormat="1" ht="18">
      <c r="A160" s="25" t="s">
        <v>104</v>
      </c>
      <c r="B160" s="25" t="s">
        <v>105</v>
      </c>
      <c r="C160" s="88"/>
      <c r="D160" s="164">
        <f>SUM(D161:D163)</f>
        <v>1378000</v>
      </c>
      <c r="E160" s="41"/>
    </row>
    <row r="161" spans="1:5" s="95" customFormat="1" ht="72">
      <c r="A161" s="92" t="s">
        <v>683</v>
      </c>
      <c r="B161" s="92" t="s">
        <v>693</v>
      </c>
      <c r="C161" s="93" t="s">
        <v>694</v>
      </c>
      <c r="D161" s="155">
        <v>40000</v>
      </c>
      <c r="E161" s="92" t="s">
        <v>45</v>
      </c>
    </row>
    <row r="162" spans="1:5" s="33" customFormat="1" ht="72">
      <c r="A162" s="32" t="s">
        <v>769</v>
      </c>
      <c r="B162" s="32" t="s">
        <v>770</v>
      </c>
      <c r="C162" s="84" t="s">
        <v>771</v>
      </c>
      <c r="D162" s="86">
        <v>1338000</v>
      </c>
      <c r="E162" s="131" t="s">
        <v>45</v>
      </c>
    </row>
    <row r="163" spans="1:5" ht="18">
      <c r="A163" s="32"/>
      <c r="B163" s="32"/>
      <c r="C163" s="84"/>
      <c r="D163" s="86"/>
      <c r="E163" s="32"/>
    </row>
    <row r="164" spans="1:5" s="21" customFormat="1" ht="18">
      <c r="A164" s="25" t="s">
        <v>106</v>
      </c>
      <c r="B164" s="25" t="s">
        <v>107</v>
      </c>
      <c r="C164" s="88"/>
      <c r="D164" s="164">
        <f>SUM(D165:D171)</f>
        <v>55000</v>
      </c>
      <c r="E164" s="41"/>
    </row>
    <row r="165" spans="1:5" s="21" customFormat="1" ht="36">
      <c r="A165" s="16" t="s">
        <v>388</v>
      </c>
      <c r="B165" s="16" t="s">
        <v>480</v>
      </c>
      <c r="C165" s="84" t="s">
        <v>481</v>
      </c>
      <c r="D165" s="40">
        <v>25000</v>
      </c>
      <c r="E165" s="16" t="s">
        <v>46</v>
      </c>
    </row>
    <row r="166" spans="1:5" s="21" customFormat="1" ht="36">
      <c r="A166" s="16" t="s">
        <v>482</v>
      </c>
      <c r="B166" s="16" t="s">
        <v>483</v>
      </c>
      <c r="C166" s="84" t="s">
        <v>484</v>
      </c>
      <c r="D166" s="40">
        <v>7500</v>
      </c>
      <c r="E166" s="16" t="s">
        <v>46</v>
      </c>
    </row>
    <row r="167" spans="1:5" s="21" customFormat="1" ht="54">
      <c r="A167" s="16" t="s">
        <v>485</v>
      </c>
      <c r="B167" s="16" t="s">
        <v>486</v>
      </c>
      <c r="C167" s="84" t="s">
        <v>487</v>
      </c>
      <c r="D167" s="40">
        <v>7500</v>
      </c>
      <c r="E167" s="16" t="s">
        <v>46</v>
      </c>
    </row>
    <row r="168" spans="1:5" s="75" customFormat="1" ht="54">
      <c r="A168" s="32" t="s">
        <v>642</v>
      </c>
      <c r="B168" s="32" t="s">
        <v>643</v>
      </c>
      <c r="C168" s="84" t="s">
        <v>644</v>
      </c>
      <c r="D168" s="86">
        <v>7500</v>
      </c>
      <c r="E168" s="131" t="s">
        <v>46</v>
      </c>
    </row>
    <row r="169" spans="1:5" s="33" customFormat="1" ht="54">
      <c r="A169" s="32" t="s">
        <v>766</v>
      </c>
      <c r="B169" s="32" t="s">
        <v>772</v>
      </c>
      <c r="C169" s="84" t="s">
        <v>773</v>
      </c>
      <c r="D169" s="86">
        <v>5000</v>
      </c>
      <c r="E169" s="131" t="s">
        <v>46</v>
      </c>
    </row>
    <row r="170" spans="1:5" ht="54">
      <c r="A170" s="16" t="s">
        <v>774</v>
      </c>
      <c r="B170" s="16" t="s">
        <v>775</v>
      </c>
      <c r="C170" s="84" t="s">
        <v>776</v>
      </c>
      <c r="D170" s="40">
        <v>2500</v>
      </c>
      <c r="E170" s="37" t="s">
        <v>46</v>
      </c>
    </row>
    <row r="171" spans="1:5" ht="18">
      <c r="A171" s="16"/>
      <c r="B171" s="16"/>
      <c r="C171" s="84"/>
      <c r="D171" s="40"/>
      <c r="E171" s="16"/>
    </row>
    <row r="172" spans="1:5" ht="18">
      <c r="A172" s="25" t="s">
        <v>108</v>
      </c>
      <c r="B172" s="25" t="s">
        <v>109</v>
      </c>
      <c r="C172" s="88"/>
      <c r="D172" s="164">
        <f>SUM(D173:D174)</f>
        <v>0</v>
      </c>
      <c r="E172" s="41"/>
    </row>
    <row r="173" spans="1:5" s="21" customFormat="1" ht="18">
      <c r="A173" s="16"/>
      <c r="B173" s="16"/>
      <c r="C173" s="84"/>
      <c r="D173" s="40"/>
      <c r="E173" s="16"/>
    </row>
    <row r="174" spans="1:5" ht="18">
      <c r="A174" s="22"/>
      <c r="B174" s="22"/>
      <c r="C174" s="85"/>
      <c r="D174" s="154"/>
      <c r="E174" s="39"/>
    </row>
    <row r="175" spans="1:5" s="21" customFormat="1" ht="18">
      <c r="A175" s="25" t="s">
        <v>110</v>
      </c>
      <c r="B175" s="25" t="s">
        <v>111</v>
      </c>
      <c r="C175" s="88"/>
      <c r="D175" s="164">
        <f>SUM(D176:D177)</f>
        <v>0</v>
      </c>
      <c r="E175" s="41"/>
    </row>
    <row r="176" spans="1:5" s="21" customFormat="1" ht="18">
      <c r="A176" s="16"/>
      <c r="B176" s="16"/>
      <c r="C176" s="84"/>
      <c r="D176" s="40"/>
      <c r="E176" s="16"/>
    </row>
    <row r="177" spans="1:5" ht="18">
      <c r="A177" s="16"/>
      <c r="B177" s="16"/>
      <c r="C177" s="84"/>
      <c r="D177" s="40"/>
      <c r="E177" s="37"/>
    </row>
    <row r="178" spans="1:5" ht="18">
      <c r="A178" s="25" t="s">
        <v>112</v>
      </c>
      <c r="B178" s="25" t="s">
        <v>113</v>
      </c>
      <c r="C178" s="88"/>
      <c r="D178" s="164">
        <f>SUM(D179:D180)</f>
        <v>0</v>
      </c>
      <c r="E178" s="41"/>
    </row>
    <row r="179" spans="1:5" s="21" customFormat="1" ht="18">
      <c r="A179" s="16"/>
      <c r="B179" s="16"/>
      <c r="C179" s="84"/>
      <c r="D179" s="40"/>
      <c r="E179" s="38"/>
    </row>
    <row r="180" spans="1:5" s="33" customFormat="1" ht="18">
      <c r="A180" s="22"/>
      <c r="B180" s="22"/>
      <c r="C180" s="85"/>
      <c r="D180" s="154"/>
      <c r="E180" s="39"/>
    </row>
    <row r="181" spans="1:5" s="21" customFormat="1" ht="18">
      <c r="A181" s="25" t="s">
        <v>114</v>
      </c>
      <c r="B181" s="25" t="s">
        <v>115</v>
      </c>
      <c r="C181" s="88"/>
      <c r="D181" s="164">
        <f>SUM(D182:D183)</f>
        <v>0</v>
      </c>
      <c r="E181" s="41"/>
    </row>
    <row r="182" spans="1:5" s="31" customFormat="1" ht="18">
      <c r="A182" s="16"/>
      <c r="B182" s="16"/>
      <c r="C182" s="84"/>
      <c r="D182" s="40"/>
      <c r="E182" s="16"/>
    </row>
    <row r="183" spans="1:5" s="33" customFormat="1" ht="18">
      <c r="A183" s="16"/>
      <c r="B183" s="16"/>
      <c r="C183" s="84"/>
      <c r="D183" s="40"/>
      <c r="E183" s="16"/>
    </row>
    <row r="184" spans="1:5" ht="18">
      <c r="A184" s="25" t="s">
        <v>116</v>
      </c>
      <c r="B184" s="25" t="s">
        <v>117</v>
      </c>
      <c r="C184" s="88"/>
      <c r="D184" s="164">
        <f>SUM(D185:D190)</f>
        <v>481477.3</v>
      </c>
      <c r="E184" s="41"/>
    </row>
    <row r="185" spans="1:5" s="21" customFormat="1" ht="72">
      <c r="A185" s="32" t="s">
        <v>488</v>
      </c>
      <c r="B185" s="32" t="s">
        <v>489</v>
      </c>
      <c r="C185" s="84" t="s">
        <v>490</v>
      </c>
      <c r="D185" s="86">
        <v>400000</v>
      </c>
      <c r="E185" s="32" t="s">
        <v>8</v>
      </c>
    </row>
    <row r="186" spans="1:5" ht="72">
      <c r="A186" s="84" t="s">
        <v>491</v>
      </c>
      <c r="B186" s="84" t="s">
        <v>492</v>
      </c>
      <c r="C186" s="84" t="s">
        <v>493</v>
      </c>
      <c r="D186" s="161">
        <v>1977.3</v>
      </c>
      <c r="E186" s="84" t="s">
        <v>8</v>
      </c>
    </row>
    <row r="187" spans="1:5" s="33" customFormat="1" ht="54">
      <c r="A187" s="32" t="s">
        <v>645</v>
      </c>
      <c r="B187" s="32" t="s">
        <v>646</v>
      </c>
      <c r="C187" s="84" t="s">
        <v>647</v>
      </c>
      <c r="D187" s="86">
        <v>34500</v>
      </c>
      <c r="E187" s="131" t="s">
        <v>8</v>
      </c>
    </row>
    <row r="188" spans="1:5" s="33" customFormat="1" ht="72">
      <c r="A188" s="32" t="s">
        <v>760</v>
      </c>
      <c r="B188" s="32" t="s">
        <v>777</v>
      </c>
      <c r="C188" s="84" t="s">
        <v>778</v>
      </c>
      <c r="D188" s="86">
        <v>25000</v>
      </c>
      <c r="E188" s="131" t="s">
        <v>8</v>
      </c>
    </row>
    <row r="189" spans="1:5" s="33" customFormat="1" ht="72">
      <c r="A189" s="32" t="s">
        <v>760</v>
      </c>
      <c r="B189" s="32" t="s">
        <v>779</v>
      </c>
      <c r="C189" s="84" t="s">
        <v>780</v>
      </c>
      <c r="D189" s="86">
        <v>20000</v>
      </c>
      <c r="E189" s="131" t="s">
        <v>8</v>
      </c>
    </row>
    <row r="190" spans="1:5" ht="18">
      <c r="A190" s="84"/>
      <c r="B190" s="84"/>
      <c r="C190" s="84"/>
      <c r="D190" s="161"/>
      <c r="E190" s="84"/>
    </row>
    <row r="191" spans="1:5" s="31" customFormat="1" ht="18">
      <c r="A191" s="25" t="s">
        <v>118</v>
      </c>
      <c r="B191" s="25" t="s">
        <v>119</v>
      </c>
      <c r="C191" s="88"/>
      <c r="D191" s="164">
        <f>SUM(D192:D193)</f>
        <v>0</v>
      </c>
      <c r="E191" s="41"/>
    </row>
    <row r="192" spans="1:5" s="75" customFormat="1" ht="18">
      <c r="A192" s="32"/>
      <c r="B192" s="32"/>
      <c r="C192" s="84"/>
      <c r="D192" s="86"/>
      <c r="E192" s="32"/>
    </row>
    <row r="193" spans="1:5" s="95" customFormat="1" ht="18">
      <c r="A193" s="92"/>
      <c r="B193" s="92"/>
      <c r="C193" s="93"/>
      <c r="D193" s="155"/>
      <c r="E193" s="92"/>
    </row>
    <row r="194" spans="1:5" s="21" customFormat="1" ht="18">
      <c r="A194" s="25" t="s">
        <v>120</v>
      </c>
      <c r="B194" s="25" t="s">
        <v>121</v>
      </c>
      <c r="C194" s="88"/>
      <c r="D194" s="164">
        <f>SUM(D195:D196)</f>
        <v>0</v>
      </c>
      <c r="E194" s="41"/>
    </row>
    <row r="195" spans="1:5" s="21" customFormat="1" ht="18">
      <c r="A195" s="32"/>
      <c r="B195" s="32"/>
      <c r="C195" s="84"/>
      <c r="D195" s="86"/>
      <c r="E195" s="32"/>
    </row>
    <row r="196" spans="1:5" s="33" customFormat="1" ht="18">
      <c r="A196" s="32"/>
      <c r="B196" s="32"/>
      <c r="C196" s="84"/>
      <c r="D196" s="86"/>
      <c r="E196" s="32"/>
    </row>
    <row r="197" spans="1:5" ht="18">
      <c r="A197" s="25" t="s">
        <v>122</v>
      </c>
      <c r="B197" s="25" t="s">
        <v>123</v>
      </c>
      <c r="C197" s="88"/>
      <c r="D197" s="164">
        <f>SUM(D198:D199)</f>
        <v>0</v>
      </c>
      <c r="E197" s="41"/>
    </row>
    <row r="198" spans="1:5" s="21" customFormat="1" ht="18">
      <c r="A198" s="16"/>
      <c r="B198" s="16"/>
      <c r="C198" s="84"/>
      <c r="D198" s="40"/>
      <c r="E198" s="37"/>
    </row>
    <row r="199" spans="1:5" s="21" customFormat="1" ht="18">
      <c r="A199" s="22"/>
      <c r="B199" s="22"/>
      <c r="C199" s="85"/>
      <c r="D199" s="154"/>
      <c r="E199" s="39"/>
    </row>
    <row r="200" spans="1:5" s="21" customFormat="1" ht="18">
      <c r="A200" s="25" t="s">
        <v>124</v>
      </c>
      <c r="B200" s="25" t="s">
        <v>125</v>
      </c>
      <c r="C200" s="88"/>
      <c r="D200" s="164">
        <f>SUM(D201:D202)</f>
        <v>0</v>
      </c>
      <c r="E200" s="41"/>
    </row>
    <row r="201" spans="1:5" s="21" customFormat="1" ht="18">
      <c r="A201" s="16"/>
      <c r="B201" s="16"/>
      <c r="C201" s="84"/>
      <c r="D201" s="40"/>
      <c r="E201" s="37"/>
    </row>
    <row r="202" spans="1:5" s="33" customFormat="1" ht="18">
      <c r="A202" s="22"/>
      <c r="B202" s="23"/>
      <c r="C202" s="87"/>
      <c r="D202" s="154"/>
      <c r="E202" s="39"/>
    </row>
    <row r="203" spans="1:5" s="33" customFormat="1" ht="18">
      <c r="A203" s="25" t="s">
        <v>126</v>
      </c>
      <c r="B203" s="25" t="s">
        <v>127</v>
      </c>
      <c r="C203" s="88"/>
      <c r="D203" s="164">
        <f>SUM(D204:D205)</f>
        <v>0</v>
      </c>
      <c r="E203" s="41"/>
    </row>
    <row r="204" spans="1:5" s="33" customFormat="1" ht="18">
      <c r="A204" s="16"/>
      <c r="B204" s="16"/>
      <c r="C204" s="84"/>
      <c r="D204" s="40"/>
      <c r="E204" s="37"/>
    </row>
    <row r="205" spans="1:5" s="33" customFormat="1" ht="18">
      <c r="A205" s="22"/>
      <c r="B205" s="22"/>
      <c r="C205" s="85"/>
      <c r="D205" s="154"/>
      <c r="E205" s="39"/>
    </row>
    <row r="206" spans="1:5" s="33" customFormat="1" ht="18">
      <c r="A206" s="25" t="s">
        <v>128</v>
      </c>
      <c r="B206" s="25" t="s">
        <v>129</v>
      </c>
      <c r="C206" s="88"/>
      <c r="D206" s="164">
        <f>SUM(D207)</f>
        <v>0</v>
      </c>
      <c r="E206" s="41"/>
    </row>
    <row r="207" spans="1:5" s="33" customFormat="1" ht="18">
      <c r="A207" s="22"/>
      <c r="B207" s="23"/>
      <c r="C207" s="87"/>
      <c r="D207" s="154"/>
      <c r="E207" s="39"/>
    </row>
    <row r="208" spans="1:5" s="33" customFormat="1" ht="18">
      <c r="A208" s="25" t="s">
        <v>130</v>
      </c>
      <c r="B208" s="25" t="s">
        <v>131</v>
      </c>
      <c r="C208" s="88"/>
      <c r="D208" s="164">
        <f>SUM(D209:D255)</f>
        <v>1344820</v>
      </c>
      <c r="E208" s="41"/>
    </row>
    <row r="209" spans="1:5" s="33" customFormat="1" ht="54">
      <c r="A209" s="32" t="s">
        <v>494</v>
      </c>
      <c r="B209" s="32" t="s">
        <v>495</v>
      </c>
      <c r="C209" s="84" t="s">
        <v>496</v>
      </c>
      <c r="D209" s="86">
        <v>14726</v>
      </c>
      <c r="E209" s="32" t="s">
        <v>11</v>
      </c>
    </row>
    <row r="210" spans="1:5" s="33" customFormat="1" ht="54">
      <c r="A210" s="32" t="s">
        <v>497</v>
      </c>
      <c r="B210" s="32" t="s">
        <v>498</v>
      </c>
      <c r="C210" s="84" t="s">
        <v>499</v>
      </c>
      <c r="D210" s="86">
        <v>14726</v>
      </c>
      <c r="E210" s="32" t="s">
        <v>11</v>
      </c>
    </row>
    <row r="211" spans="1:5" s="33" customFormat="1" ht="54">
      <c r="A211" s="32" t="s">
        <v>497</v>
      </c>
      <c r="B211" s="32" t="s">
        <v>500</v>
      </c>
      <c r="C211" s="84" t="s">
        <v>501</v>
      </c>
      <c r="D211" s="86">
        <v>7363</v>
      </c>
      <c r="E211" s="32" t="s">
        <v>11</v>
      </c>
    </row>
    <row r="212" spans="1:5" s="33" customFormat="1" ht="72">
      <c r="A212" s="32" t="s">
        <v>497</v>
      </c>
      <c r="B212" s="32" t="s">
        <v>502</v>
      </c>
      <c r="C212" s="84" t="s">
        <v>503</v>
      </c>
      <c r="D212" s="86">
        <v>36815</v>
      </c>
      <c r="E212" s="32" t="s">
        <v>11</v>
      </c>
    </row>
    <row r="213" spans="1:5" s="33" customFormat="1" ht="36">
      <c r="A213" s="32" t="s">
        <v>504</v>
      </c>
      <c r="B213" s="32" t="s">
        <v>505</v>
      </c>
      <c r="C213" s="84" t="s">
        <v>506</v>
      </c>
      <c r="D213" s="86">
        <v>22089</v>
      </c>
      <c r="E213" s="32" t="s">
        <v>11</v>
      </c>
    </row>
    <row r="214" spans="1:5" s="33" customFormat="1" ht="54">
      <c r="A214" s="32" t="s">
        <v>504</v>
      </c>
      <c r="B214" s="32" t="s">
        <v>507</v>
      </c>
      <c r="C214" s="84" t="s">
        <v>508</v>
      </c>
      <c r="D214" s="86">
        <v>36815</v>
      </c>
      <c r="E214" s="32" t="s">
        <v>11</v>
      </c>
    </row>
    <row r="215" spans="1:5" s="33" customFormat="1" ht="54">
      <c r="A215" s="32" t="s">
        <v>509</v>
      </c>
      <c r="B215" s="32" t="s">
        <v>510</v>
      </c>
      <c r="C215" s="84" t="s">
        <v>511</v>
      </c>
      <c r="D215" s="86">
        <v>7363</v>
      </c>
      <c r="E215" s="32" t="s">
        <v>11</v>
      </c>
    </row>
    <row r="216" spans="1:5" s="33" customFormat="1" ht="36">
      <c r="A216" s="32" t="s">
        <v>509</v>
      </c>
      <c r="B216" s="32" t="s">
        <v>512</v>
      </c>
      <c r="C216" s="84" t="s">
        <v>513</v>
      </c>
      <c r="D216" s="86">
        <v>22089</v>
      </c>
      <c r="E216" s="32" t="s">
        <v>11</v>
      </c>
    </row>
    <row r="217" spans="1:5" s="33" customFormat="1" ht="36">
      <c r="A217" s="32" t="s">
        <v>509</v>
      </c>
      <c r="B217" s="32" t="s">
        <v>514</v>
      </c>
      <c r="C217" s="84" t="s">
        <v>515</v>
      </c>
      <c r="D217" s="86">
        <v>44178</v>
      </c>
      <c r="E217" s="32" t="s">
        <v>11</v>
      </c>
    </row>
    <row r="218" spans="1:5" s="33" customFormat="1" ht="54">
      <c r="A218" s="32" t="s">
        <v>382</v>
      </c>
      <c r="B218" s="32" t="s">
        <v>516</v>
      </c>
      <c r="C218" s="84" t="s">
        <v>517</v>
      </c>
      <c r="D218" s="86">
        <v>58904</v>
      </c>
      <c r="E218" s="32" t="s">
        <v>11</v>
      </c>
    </row>
    <row r="219" spans="1:5" s="33" customFormat="1" ht="36">
      <c r="A219" s="32" t="s">
        <v>382</v>
      </c>
      <c r="B219" s="32" t="s">
        <v>518</v>
      </c>
      <c r="C219" s="84" t="s">
        <v>519</v>
      </c>
      <c r="D219" s="86">
        <v>14726</v>
      </c>
      <c r="E219" s="32" t="s">
        <v>11</v>
      </c>
    </row>
    <row r="220" spans="1:5" s="33" customFormat="1" ht="54">
      <c r="A220" s="32" t="s">
        <v>385</v>
      </c>
      <c r="B220" s="32" t="s">
        <v>520</v>
      </c>
      <c r="C220" s="84" t="s">
        <v>521</v>
      </c>
      <c r="D220" s="86">
        <v>7363</v>
      </c>
      <c r="E220" s="32" t="s">
        <v>11</v>
      </c>
    </row>
    <row r="221" spans="1:5" s="33" customFormat="1" ht="54">
      <c r="A221" s="32" t="s">
        <v>385</v>
      </c>
      <c r="B221" s="32" t="s">
        <v>522</v>
      </c>
      <c r="C221" s="84" t="s">
        <v>523</v>
      </c>
      <c r="D221" s="86">
        <v>7363</v>
      </c>
      <c r="E221" s="32" t="s">
        <v>11</v>
      </c>
    </row>
    <row r="222" spans="1:5" s="33" customFormat="1" ht="54">
      <c r="A222" s="32" t="s">
        <v>385</v>
      </c>
      <c r="B222" s="32" t="s">
        <v>524</v>
      </c>
      <c r="C222" s="84" t="s">
        <v>525</v>
      </c>
      <c r="D222" s="86">
        <v>14726</v>
      </c>
      <c r="E222" s="32" t="s">
        <v>11</v>
      </c>
    </row>
    <row r="223" spans="1:5" s="33" customFormat="1" ht="54">
      <c r="A223" s="32" t="s">
        <v>385</v>
      </c>
      <c r="B223" s="32" t="s">
        <v>526</v>
      </c>
      <c r="C223" s="84" t="s">
        <v>527</v>
      </c>
      <c r="D223" s="86">
        <v>14726</v>
      </c>
      <c r="E223" s="32" t="s">
        <v>11</v>
      </c>
    </row>
    <row r="224" spans="1:5" s="33" customFormat="1" ht="54">
      <c r="A224" s="32" t="s">
        <v>385</v>
      </c>
      <c r="B224" s="32" t="s">
        <v>528</v>
      </c>
      <c r="C224" s="84" t="s">
        <v>529</v>
      </c>
      <c r="D224" s="86">
        <v>36815</v>
      </c>
      <c r="E224" s="32" t="s">
        <v>11</v>
      </c>
    </row>
    <row r="225" spans="1:5" s="33" customFormat="1" ht="54">
      <c r="A225" s="32" t="s">
        <v>530</v>
      </c>
      <c r="B225" s="32" t="s">
        <v>531</v>
      </c>
      <c r="C225" s="84" t="s">
        <v>532</v>
      </c>
      <c r="D225" s="86">
        <v>7363</v>
      </c>
      <c r="E225" s="32" t="s">
        <v>11</v>
      </c>
    </row>
    <row r="226" spans="1:5" s="33" customFormat="1" ht="54">
      <c r="A226" s="32" t="s">
        <v>530</v>
      </c>
      <c r="B226" s="32" t="s">
        <v>533</v>
      </c>
      <c r="C226" s="84" t="s">
        <v>534</v>
      </c>
      <c r="D226" s="86">
        <v>14726</v>
      </c>
      <c r="E226" s="32" t="s">
        <v>11</v>
      </c>
    </row>
    <row r="227" spans="1:5" s="33" customFormat="1" ht="54">
      <c r="A227" s="32" t="s">
        <v>535</v>
      </c>
      <c r="B227" s="32" t="s">
        <v>536</v>
      </c>
      <c r="C227" s="84" t="s">
        <v>537</v>
      </c>
      <c r="D227" s="86">
        <v>14726</v>
      </c>
      <c r="E227" s="32" t="s">
        <v>11</v>
      </c>
    </row>
    <row r="228" spans="1:5" s="33" customFormat="1" ht="36">
      <c r="A228" s="32" t="s">
        <v>535</v>
      </c>
      <c r="B228" s="32" t="s">
        <v>538</v>
      </c>
      <c r="C228" s="84" t="s">
        <v>539</v>
      </c>
      <c r="D228" s="86">
        <v>22089</v>
      </c>
      <c r="E228" s="32" t="s">
        <v>11</v>
      </c>
    </row>
    <row r="229" spans="1:5" s="33" customFormat="1" ht="54">
      <c r="A229" s="32" t="s">
        <v>540</v>
      </c>
      <c r="B229" s="32" t="s">
        <v>541</v>
      </c>
      <c r="C229" s="84" t="s">
        <v>542</v>
      </c>
      <c r="D229" s="86">
        <v>22089</v>
      </c>
      <c r="E229" s="32" t="s">
        <v>11</v>
      </c>
    </row>
    <row r="230" spans="1:5" s="33" customFormat="1" ht="72">
      <c r="A230" s="32" t="s">
        <v>543</v>
      </c>
      <c r="B230" s="32" t="s">
        <v>544</v>
      </c>
      <c r="C230" s="84" t="s">
        <v>545</v>
      </c>
      <c r="D230" s="86">
        <v>44178</v>
      </c>
      <c r="E230" s="32" t="s">
        <v>11</v>
      </c>
    </row>
    <row r="231" spans="1:5" s="33" customFormat="1" ht="36">
      <c r="A231" s="32" t="s">
        <v>543</v>
      </c>
      <c r="B231" s="32" t="s">
        <v>546</v>
      </c>
      <c r="C231" s="84" t="s">
        <v>547</v>
      </c>
      <c r="D231" s="86">
        <v>7363</v>
      </c>
      <c r="E231" s="32" t="s">
        <v>11</v>
      </c>
    </row>
    <row r="232" spans="1:5" s="33" customFormat="1" ht="90">
      <c r="A232" s="32" t="s">
        <v>452</v>
      </c>
      <c r="B232" s="32" t="s">
        <v>548</v>
      </c>
      <c r="C232" s="84" t="s">
        <v>549</v>
      </c>
      <c r="D232" s="86">
        <v>73630</v>
      </c>
      <c r="E232" s="32" t="s">
        <v>11</v>
      </c>
    </row>
    <row r="233" spans="1:5" s="33" customFormat="1" ht="54">
      <c r="A233" s="32" t="s">
        <v>452</v>
      </c>
      <c r="B233" s="32" t="s">
        <v>550</v>
      </c>
      <c r="C233" s="84" t="s">
        <v>551</v>
      </c>
      <c r="D233" s="86">
        <v>22089</v>
      </c>
      <c r="E233" s="32" t="s">
        <v>11</v>
      </c>
    </row>
    <row r="234" spans="1:5" s="33" customFormat="1" ht="54">
      <c r="A234" s="32" t="s">
        <v>452</v>
      </c>
      <c r="B234" s="32" t="s">
        <v>552</v>
      </c>
      <c r="C234" s="84" t="s">
        <v>553</v>
      </c>
      <c r="D234" s="86">
        <v>14726</v>
      </c>
      <c r="E234" s="32" t="s">
        <v>11</v>
      </c>
    </row>
    <row r="235" spans="1:5" s="33" customFormat="1" ht="54">
      <c r="A235" s="32" t="s">
        <v>554</v>
      </c>
      <c r="B235" s="32" t="s">
        <v>555</v>
      </c>
      <c r="C235" s="84" t="s">
        <v>556</v>
      </c>
      <c r="D235" s="86">
        <v>7363</v>
      </c>
      <c r="E235" s="32" t="s">
        <v>11</v>
      </c>
    </row>
    <row r="236" spans="1:5" s="33" customFormat="1" ht="54">
      <c r="A236" s="32" t="s">
        <v>554</v>
      </c>
      <c r="B236" s="32" t="s">
        <v>557</v>
      </c>
      <c r="C236" s="84" t="s">
        <v>558</v>
      </c>
      <c r="D236" s="86">
        <v>7363</v>
      </c>
      <c r="E236" s="32" t="s">
        <v>11</v>
      </c>
    </row>
    <row r="237" spans="1:5" s="33" customFormat="1" ht="36">
      <c r="A237" s="32" t="s">
        <v>554</v>
      </c>
      <c r="B237" s="32" t="s">
        <v>559</v>
      </c>
      <c r="C237" s="84" t="s">
        <v>560</v>
      </c>
      <c r="D237" s="86">
        <v>7363</v>
      </c>
      <c r="E237" s="32" t="s">
        <v>11</v>
      </c>
    </row>
    <row r="238" spans="1:5" s="33" customFormat="1" ht="54">
      <c r="A238" s="32" t="s">
        <v>554</v>
      </c>
      <c r="B238" s="32" t="s">
        <v>561</v>
      </c>
      <c r="C238" s="84" t="s">
        <v>562</v>
      </c>
      <c r="D238" s="86">
        <v>58904</v>
      </c>
      <c r="E238" s="32" t="s">
        <v>11</v>
      </c>
    </row>
    <row r="239" spans="1:5" s="33" customFormat="1" ht="54">
      <c r="A239" s="32" t="s">
        <v>470</v>
      </c>
      <c r="B239" s="32" t="s">
        <v>563</v>
      </c>
      <c r="C239" s="84" t="s">
        <v>564</v>
      </c>
      <c r="D239" s="86">
        <v>22089</v>
      </c>
      <c r="E239" s="32" t="s">
        <v>11</v>
      </c>
    </row>
    <row r="240" spans="1:5" s="33" customFormat="1" ht="54">
      <c r="A240" s="32" t="s">
        <v>470</v>
      </c>
      <c r="B240" s="32" t="s">
        <v>565</v>
      </c>
      <c r="C240" s="84" t="s">
        <v>566</v>
      </c>
      <c r="D240" s="86">
        <v>7363</v>
      </c>
      <c r="E240" s="32" t="s">
        <v>11</v>
      </c>
    </row>
    <row r="241" spans="1:5" s="33" customFormat="1" ht="54">
      <c r="A241" s="32" t="s">
        <v>470</v>
      </c>
      <c r="B241" s="32" t="s">
        <v>567</v>
      </c>
      <c r="C241" s="84" t="s">
        <v>568</v>
      </c>
      <c r="D241" s="86">
        <v>7363</v>
      </c>
      <c r="E241" s="32" t="s">
        <v>11</v>
      </c>
    </row>
    <row r="242" spans="1:5" s="33" customFormat="1" ht="54">
      <c r="A242" s="32" t="s">
        <v>470</v>
      </c>
      <c r="B242" s="32" t="s">
        <v>569</v>
      </c>
      <c r="C242" s="84" t="s">
        <v>570</v>
      </c>
      <c r="D242" s="86">
        <v>14726</v>
      </c>
      <c r="E242" s="32" t="s">
        <v>11</v>
      </c>
    </row>
    <row r="243" spans="1:5" s="33" customFormat="1" ht="54">
      <c r="A243" s="32" t="s">
        <v>470</v>
      </c>
      <c r="B243" s="32" t="s">
        <v>571</v>
      </c>
      <c r="C243" s="84" t="s">
        <v>572</v>
      </c>
      <c r="D243" s="86">
        <v>14726</v>
      </c>
      <c r="E243" s="32" t="s">
        <v>11</v>
      </c>
    </row>
    <row r="244" spans="1:5" s="33" customFormat="1" ht="72">
      <c r="A244" s="32" t="s">
        <v>470</v>
      </c>
      <c r="B244" s="32" t="s">
        <v>573</v>
      </c>
      <c r="C244" s="84" t="s">
        <v>574</v>
      </c>
      <c r="D244" s="86">
        <v>36815</v>
      </c>
      <c r="E244" s="32" t="s">
        <v>11</v>
      </c>
    </row>
    <row r="245" spans="1:5" s="33" customFormat="1" ht="36">
      <c r="A245" s="32" t="s">
        <v>470</v>
      </c>
      <c r="B245" s="32" t="s">
        <v>575</v>
      </c>
      <c r="C245" s="84" t="s">
        <v>576</v>
      </c>
      <c r="D245" s="86">
        <v>14726</v>
      </c>
      <c r="E245" s="32" t="s">
        <v>11</v>
      </c>
    </row>
    <row r="246" spans="1:5" s="33" customFormat="1" ht="54">
      <c r="A246" s="32" t="s">
        <v>470</v>
      </c>
      <c r="B246" s="32" t="s">
        <v>577</v>
      </c>
      <c r="C246" s="84" t="s">
        <v>578</v>
      </c>
      <c r="D246" s="86">
        <v>36815</v>
      </c>
      <c r="E246" s="32" t="s">
        <v>11</v>
      </c>
    </row>
    <row r="247" spans="1:5" s="33" customFormat="1" ht="36">
      <c r="A247" s="32" t="s">
        <v>363</v>
      </c>
      <c r="B247" s="32" t="s">
        <v>579</v>
      </c>
      <c r="C247" s="84" t="s">
        <v>580</v>
      </c>
      <c r="D247" s="86">
        <v>22089</v>
      </c>
      <c r="E247" s="32" t="s">
        <v>11</v>
      </c>
    </row>
    <row r="248" spans="1:5" s="33" customFormat="1" ht="36">
      <c r="A248" s="32" t="s">
        <v>363</v>
      </c>
      <c r="B248" s="32" t="s">
        <v>581</v>
      </c>
      <c r="C248" s="84" t="s">
        <v>582</v>
      </c>
      <c r="D248" s="86">
        <v>29452</v>
      </c>
      <c r="E248" s="32" t="s">
        <v>11</v>
      </c>
    </row>
    <row r="249" spans="1:5" s="33" customFormat="1" ht="54">
      <c r="A249" s="32" t="s">
        <v>475</v>
      </c>
      <c r="B249" s="32" t="s">
        <v>583</v>
      </c>
      <c r="C249" s="84" t="s">
        <v>584</v>
      </c>
      <c r="D249" s="86">
        <v>7363</v>
      </c>
      <c r="E249" s="32" t="s">
        <v>11</v>
      </c>
    </row>
    <row r="250" spans="1:5" s="33" customFormat="1" ht="54">
      <c r="A250" s="32" t="s">
        <v>475</v>
      </c>
      <c r="B250" s="32" t="s">
        <v>585</v>
      </c>
      <c r="C250" s="84" t="s">
        <v>586</v>
      </c>
      <c r="D250" s="86">
        <v>7363</v>
      </c>
      <c r="E250" s="32" t="s">
        <v>11</v>
      </c>
    </row>
    <row r="251" spans="1:5" ht="54">
      <c r="A251" s="32" t="s">
        <v>475</v>
      </c>
      <c r="B251" s="32" t="s">
        <v>587</v>
      </c>
      <c r="C251" s="84" t="s">
        <v>588</v>
      </c>
      <c r="D251" s="86">
        <v>66267</v>
      </c>
      <c r="E251" s="32" t="s">
        <v>11</v>
      </c>
    </row>
    <row r="252" spans="1:5" ht="36">
      <c r="A252" s="32" t="s">
        <v>475</v>
      </c>
      <c r="B252" s="32" t="s">
        <v>589</v>
      </c>
      <c r="C252" s="84" t="s">
        <v>590</v>
      </c>
      <c r="D252" s="86">
        <v>44178</v>
      </c>
      <c r="E252" s="32" t="s">
        <v>11</v>
      </c>
    </row>
    <row r="253" spans="1:5" s="21" customFormat="1" ht="54">
      <c r="A253" s="32" t="s">
        <v>591</v>
      </c>
      <c r="B253" s="32" t="s">
        <v>592</v>
      </c>
      <c r="C253" s="84" t="s">
        <v>593</v>
      </c>
      <c r="D253" s="86">
        <v>14726</v>
      </c>
      <c r="E253" s="32" t="s">
        <v>11</v>
      </c>
    </row>
    <row r="254" spans="1:5" s="21" customFormat="1" ht="36">
      <c r="A254" s="32" t="s">
        <v>488</v>
      </c>
      <c r="B254" s="32" t="s">
        <v>594</v>
      </c>
      <c r="C254" s="84" t="s">
        <v>595</v>
      </c>
      <c r="D254" s="86">
        <v>314000</v>
      </c>
      <c r="E254" s="32" t="s">
        <v>11</v>
      </c>
    </row>
    <row r="255" spans="1:5" s="21" customFormat="1" ht="18">
      <c r="A255" s="32"/>
      <c r="B255" s="32"/>
      <c r="C255" s="84"/>
      <c r="D255" s="86"/>
      <c r="E255" s="32"/>
    </row>
    <row r="256" spans="1:5" s="75" customFormat="1" ht="18">
      <c r="A256" s="25" t="s">
        <v>132</v>
      </c>
      <c r="B256" s="25" t="s">
        <v>133</v>
      </c>
      <c r="C256" s="88"/>
      <c r="D256" s="164">
        <f>SUM(D257:D261)</f>
        <v>16092810</v>
      </c>
      <c r="E256" s="41"/>
    </row>
    <row r="257" spans="1:5" s="33" customFormat="1" ht="54">
      <c r="A257" s="32" t="s">
        <v>781</v>
      </c>
      <c r="B257" s="32" t="s">
        <v>782</v>
      </c>
      <c r="C257" s="84" t="s">
        <v>783</v>
      </c>
      <c r="D257" s="86">
        <v>10800000</v>
      </c>
      <c r="E257" s="131" t="s">
        <v>45</v>
      </c>
    </row>
    <row r="258" spans="1:5" s="33" customFormat="1" ht="72">
      <c r="A258" s="32" t="s">
        <v>781</v>
      </c>
      <c r="B258" s="32" t="s">
        <v>784</v>
      </c>
      <c r="C258" s="84" t="s">
        <v>785</v>
      </c>
      <c r="D258" s="86">
        <v>5220000</v>
      </c>
      <c r="E258" s="131" t="s">
        <v>45</v>
      </c>
    </row>
    <row r="259" spans="1:5" s="33" customFormat="1" ht="54">
      <c r="A259" s="32" t="s">
        <v>786</v>
      </c>
      <c r="B259" s="32" t="s">
        <v>787</v>
      </c>
      <c r="C259" s="84" t="s">
        <v>788</v>
      </c>
      <c r="D259" s="86">
        <v>45360</v>
      </c>
      <c r="E259" s="131" t="s">
        <v>45</v>
      </c>
    </row>
    <row r="260" spans="1:5" s="33" customFormat="1" ht="72">
      <c r="A260" s="32" t="s">
        <v>789</v>
      </c>
      <c r="B260" s="32" t="s">
        <v>790</v>
      </c>
      <c r="C260" s="84" t="s">
        <v>791</v>
      </c>
      <c r="D260" s="86">
        <v>27450</v>
      </c>
      <c r="E260" s="165" t="s">
        <v>45</v>
      </c>
    </row>
    <row r="261" spans="1:5" s="21" customFormat="1" ht="18">
      <c r="A261" s="32"/>
      <c r="B261" s="32"/>
      <c r="C261" s="84"/>
      <c r="D261" s="86"/>
      <c r="E261" s="32"/>
    </row>
    <row r="262" spans="1:5" s="21" customFormat="1" ht="18">
      <c r="A262" s="25" t="s">
        <v>134</v>
      </c>
      <c r="B262" s="25" t="s">
        <v>135</v>
      </c>
      <c r="C262" s="88"/>
      <c r="D262" s="164">
        <f>SUM(D263)</f>
        <v>0</v>
      </c>
      <c r="E262" s="41"/>
    </row>
    <row r="263" spans="1:5" s="21" customFormat="1" ht="18">
      <c r="A263" s="22"/>
      <c r="B263" s="23"/>
      <c r="C263" s="87"/>
      <c r="D263" s="154"/>
      <c r="E263" s="39"/>
    </row>
    <row r="264" spans="1:5" ht="18">
      <c r="A264" s="25" t="s">
        <v>136</v>
      </c>
      <c r="B264" s="25" t="s">
        <v>137</v>
      </c>
      <c r="C264" s="88"/>
      <c r="D264" s="164">
        <f>SUM(D265:D266)</f>
        <v>0</v>
      </c>
      <c r="E264" s="41"/>
    </row>
    <row r="265" spans="1:5" s="33" customFormat="1" ht="18">
      <c r="A265" s="16"/>
      <c r="B265" s="16"/>
      <c r="C265" s="84"/>
      <c r="D265" s="40"/>
      <c r="E265" s="38"/>
    </row>
    <row r="266" spans="1:5" s="21" customFormat="1" ht="18">
      <c r="A266" s="22"/>
      <c r="B266" s="22"/>
      <c r="C266" s="85"/>
      <c r="D266" s="154"/>
      <c r="E266" s="39"/>
    </row>
    <row r="267" spans="1:5" s="21" customFormat="1" ht="18">
      <c r="A267" s="25" t="s">
        <v>138</v>
      </c>
      <c r="B267" s="25" t="s">
        <v>139</v>
      </c>
      <c r="C267" s="88"/>
      <c r="D267" s="164">
        <f>SUM(D268:D269)</f>
        <v>0</v>
      </c>
      <c r="E267" s="41"/>
    </row>
    <row r="268" spans="1:5" s="31" customFormat="1" ht="18">
      <c r="A268" s="16"/>
      <c r="B268" s="16"/>
      <c r="C268" s="84"/>
      <c r="D268" s="40"/>
      <c r="E268" s="16"/>
    </row>
    <row r="269" spans="1:5" s="21" customFormat="1" ht="18">
      <c r="A269" s="22"/>
      <c r="B269" s="22"/>
      <c r="C269" s="22"/>
      <c r="D269" s="154"/>
      <c r="E269" s="22"/>
    </row>
    <row r="270" spans="1:5" s="33" customFormat="1" ht="18">
      <c r="A270" s="25" t="s">
        <v>140</v>
      </c>
      <c r="B270" s="25" t="s">
        <v>141</v>
      </c>
      <c r="C270" s="88"/>
      <c r="D270" s="164">
        <f>SUM(D271:D272)</f>
        <v>1883.44</v>
      </c>
      <c r="E270" s="41"/>
    </row>
    <row r="271" spans="1:5" s="21" customFormat="1" ht="18">
      <c r="A271" s="16" t="s">
        <v>443</v>
      </c>
      <c r="B271" s="16" t="s">
        <v>596</v>
      </c>
      <c r="C271" s="84" t="s">
        <v>597</v>
      </c>
      <c r="D271" s="40">
        <v>1883.44</v>
      </c>
      <c r="E271" s="16" t="s">
        <v>15</v>
      </c>
    </row>
    <row r="272" spans="1:5" s="21" customFormat="1" ht="18">
      <c r="A272" s="32"/>
      <c r="B272" s="32"/>
      <c r="C272" s="84"/>
      <c r="D272" s="86"/>
      <c r="E272" s="32"/>
    </row>
    <row r="273" spans="1:5" s="21" customFormat="1" ht="18">
      <c r="A273" s="25" t="s">
        <v>142</v>
      </c>
      <c r="B273" s="25" t="s">
        <v>143</v>
      </c>
      <c r="C273" s="88"/>
      <c r="D273" s="164">
        <f>SUM(D274)</f>
        <v>0</v>
      </c>
      <c r="E273" s="41"/>
    </row>
    <row r="274" spans="1:5" s="21" customFormat="1" ht="18">
      <c r="A274" s="22"/>
      <c r="B274" s="22"/>
      <c r="C274" s="85"/>
      <c r="D274" s="154"/>
      <c r="E274" s="39"/>
    </row>
    <row r="275" spans="1:5" s="33" customFormat="1" ht="18">
      <c r="A275" s="25" t="s">
        <v>144</v>
      </c>
      <c r="B275" s="25" t="s">
        <v>145</v>
      </c>
      <c r="C275" s="88"/>
      <c r="D275" s="164">
        <f>SUM(D276:D276)</f>
        <v>0</v>
      </c>
      <c r="E275" s="41"/>
    </row>
    <row r="276" spans="1:5" s="21" customFormat="1" ht="18">
      <c r="A276" s="16"/>
      <c r="B276" s="16"/>
      <c r="C276" s="84"/>
      <c r="D276" s="40"/>
      <c r="E276" s="37"/>
    </row>
    <row r="277" spans="1:5" s="33" customFormat="1" ht="18">
      <c r="A277" s="25" t="s">
        <v>146</v>
      </c>
      <c r="B277" s="25" t="s">
        <v>147</v>
      </c>
      <c r="C277" s="88"/>
      <c r="D277" s="164">
        <f>SUM(D278:D278)</f>
        <v>0</v>
      </c>
      <c r="E277" s="41"/>
    </row>
    <row r="278" spans="1:5" s="21" customFormat="1" ht="18">
      <c r="A278" s="16"/>
      <c r="B278" s="16"/>
      <c r="C278" s="84"/>
      <c r="D278" s="40"/>
      <c r="E278" s="37"/>
    </row>
    <row r="279" spans="1:5" ht="18">
      <c r="A279" s="25" t="s">
        <v>350</v>
      </c>
      <c r="B279" s="25" t="s">
        <v>351</v>
      </c>
      <c r="C279" s="88"/>
      <c r="D279" s="164">
        <f>SUM(D280:D282)</f>
        <v>103987.63999999998</v>
      </c>
      <c r="E279" s="41"/>
    </row>
    <row r="280" spans="1:5" s="31" customFormat="1" ht="36">
      <c r="A280" s="84" t="s">
        <v>598</v>
      </c>
      <c r="B280" s="84" t="s">
        <v>599</v>
      </c>
      <c r="C280" s="84" t="s">
        <v>600</v>
      </c>
      <c r="D280" s="161">
        <v>79150.04</v>
      </c>
      <c r="E280" s="84" t="s">
        <v>172</v>
      </c>
    </row>
    <row r="281" spans="1:5" s="33" customFormat="1" ht="36">
      <c r="A281" s="32" t="s">
        <v>792</v>
      </c>
      <c r="B281" s="32" t="s">
        <v>793</v>
      </c>
      <c r="C281" s="84" t="s">
        <v>794</v>
      </c>
      <c r="D281" s="86">
        <v>24837.6</v>
      </c>
      <c r="E281" s="162" t="s">
        <v>281</v>
      </c>
    </row>
    <row r="282" spans="1:5" s="31" customFormat="1" ht="18">
      <c r="A282" s="84"/>
      <c r="B282" s="84"/>
      <c r="C282" s="84"/>
      <c r="D282" s="161"/>
      <c r="E282" s="84"/>
    </row>
    <row r="283" spans="1:5" ht="18">
      <c r="A283" s="25" t="s">
        <v>186</v>
      </c>
      <c r="B283" s="25" t="s">
        <v>187</v>
      </c>
      <c r="C283" s="88"/>
      <c r="D283" s="164">
        <f>SUM(D284:D285)</f>
        <v>425187</v>
      </c>
      <c r="E283" s="41"/>
    </row>
    <row r="284" spans="1:5" s="33" customFormat="1" ht="54">
      <c r="A284" s="32" t="s">
        <v>789</v>
      </c>
      <c r="B284" s="32" t="s">
        <v>795</v>
      </c>
      <c r="C284" s="84" t="s">
        <v>796</v>
      </c>
      <c r="D284" s="86">
        <v>425187</v>
      </c>
      <c r="E284" s="86" t="s">
        <v>188</v>
      </c>
    </row>
    <row r="285" spans="1:5" s="75" customFormat="1" ht="18">
      <c r="A285" s="22"/>
      <c r="B285" s="22"/>
      <c r="C285" s="85"/>
      <c r="D285" s="154"/>
      <c r="E285" s="39"/>
    </row>
    <row r="286" spans="1:5" s="75" customFormat="1" ht="18">
      <c r="A286" s="25" t="s">
        <v>192</v>
      </c>
      <c r="B286" s="25" t="s">
        <v>193</v>
      </c>
      <c r="C286" s="88"/>
      <c r="D286" s="164">
        <f>SUM(D287:D288)</f>
        <v>632415</v>
      </c>
      <c r="E286" s="41"/>
    </row>
    <row r="287" spans="1:5" s="95" customFormat="1" ht="54">
      <c r="A287" s="92" t="s">
        <v>695</v>
      </c>
      <c r="B287" s="92" t="s">
        <v>696</v>
      </c>
      <c r="C287" s="93" t="s">
        <v>697</v>
      </c>
      <c r="D287" s="155">
        <v>632415</v>
      </c>
      <c r="E287" s="92" t="s">
        <v>190</v>
      </c>
    </row>
    <row r="288" spans="1:5" ht="18">
      <c r="A288" s="140"/>
      <c r="B288" s="140"/>
      <c r="C288" s="141"/>
      <c r="D288" s="166"/>
      <c r="E288" s="140"/>
    </row>
    <row r="289" spans="1:5" s="75" customFormat="1" ht="18">
      <c r="A289" s="79" t="s">
        <v>648</v>
      </c>
      <c r="B289" s="79" t="s">
        <v>649</v>
      </c>
      <c r="C289" s="79"/>
      <c r="D289" s="142">
        <f>SUM(D290:D292)</f>
        <v>3800</v>
      </c>
      <c r="E289" s="143"/>
    </row>
    <row r="290" spans="1:5" s="75" customFormat="1" ht="54">
      <c r="A290" s="32" t="s">
        <v>637</v>
      </c>
      <c r="B290" s="32" t="s">
        <v>650</v>
      </c>
      <c r="C290" s="84" t="s">
        <v>651</v>
      </c>
      <c r="D290" s="86">
        <v>2000</v>
      </c>
      <c r="E290" s="131" t="s">
        <v>194</v>
      </c>
    </row>
    <row r="291" spans="1:5" s="75" customFormat="1" ht="54">
      <c r="A291" s="32" t="s">
        <v>652</v>
      </c>
      <c r="B291" s="32" t="s">
        <v>653</v>
      </c>
      <c r="C291" s="84" t="s">
        <v>654</v>
      </c>
      <c r="D291" s="86">
        <v>1800</v>
      </c>
      <c r="E291" s="131" t="s">
        <v>194</v>
      </c>
    </row>
    <row r="292" spans="1:5" s="75" customFormat="1" ht="18">
      <c r="A292" s="32"/>
      <c r="B292" s="32"/>
      <c r="C292" s="84"/>
      <c r="D292" s="86"/>
      <c r="E292" s="131"/>
    </row>
    <row r="293" spans="1:5" s="75" customFormat="1" ht="18">
      <c r="A293" s="79" t="s">
        <v>655</v>
      </c>
      <c r="B293" s="79" t="s">
        <v>656</v>
      </c>
      <c r="C293" s="79"/>
      <c r="D293" s="142">
        <f>SUM(D294:D295)</f>
        <v>8000</v>
      </c>
      <c r="E293" s="143"/>
    </row>
    <row r="294" spans="1:5" s="75" customFormat="1" ht="54">
      <c r="A294" s="32" t="s">
        <v>657</v>
      </c>
      <c r="B294" s="32" t="s">
        <v>658</v>
      </c>
      <c r="C294" s="84" t="s">
        <v>659</v>
      </c>
      <c r="D294" s="86">
        <v>8000</v>
      </c>
      <c r="E294" s="131" t="s">
        <v>63</v>
      </c>
    </row>
    <row r="295" spans="1:5" s="75" customFormat="1" ht="18">
      <c r="A295" s="137"/>
      <c r="B295" s="137"/>
      <c r="C295" s="144"/>
      <c r="D295" s="138"/>
      <c r="E295" s="139"/>
    </row>
    <row r="296" spans="1:5" s="75" customFormat="1" ht="18">
      <c r="A296" s="145"/>
      <c r="B296" s="146"/>
      <c r="C296" s="147" t="s">
        <v>66</v>
      </c>
      <c r="D296" s="167">
        <f>SUM(D6+D15+D18+D24+D27+D30+D74+D79+D91+D93+D98+D100+D103+D105+D113+D116+D120+D122+D129+D131+D134+D138+D141+D148+D151+D157+D160+D164+D172+D175+D178+D181+D184+D191+D194+D197+D200+D203+D206+D208+D256+D262+D264+D267+D270+D273+D275+D277+D279+D283+D286+D289+D293)</f>
        <v>32256052.880000003</v>
      </c>
      <c r="E296" s="148"/>
    </row>
    <row r="297" spans="1:5" s="75" customFormat="1" ht="18">
      <c r="A297" s="15"/>
      <c r="B297" s="15"/>
      <c r="C297" s="89"/>
      <c r="D297" s="70">
        <f>SUM('[1]ต.ค.64'!E77+'[1]พ.ย.64'!E53+'[1]ธ.ค.64'!E57+'[1]ม.ค.65'!E63+'[1]ก.พ.65'!E47+'[1]มี.ค.65'!E58+'[1]เม.ย.65'!E31+'[1]พ.ค.65'!E30)</f>
        <v>32256052.880000003</v>
      </c>
      <c r="E297" s="44"/>
    </row>
    <row r="298" spans="2:4" ht="18">
      <c r="B298" s="30"/>
      <c r="C298" s="90"/>
      <c r="D298" s="70">
        <f>SUM(D296-D297)</f>
        <v>0</v>
      </c>
    </row>
    <row r="299" spans="4:5" s="33" customFormat="1" ht="18">
      <c r="D299" s="71"/>
      <c r="E299" s="168"/>
    </row>
    <row r="300" spans="4:5" s="33" customFormat="1" ht="18">
      <c r="D300" s="71"/>
      <c r="E300" s="71"/>
    </row>
    <row r="301" spans="3:5" s="31" customFormat="1" ht="18">
      <c r="C301" s="169"/>
      <c r="D301" s="170"/>
      <c r="E301" s="170"/>
    </row>
    <row r="302" spans="3:5" s="31" customFormat="1" ht="18">
      <c r="C302" s="169"/>
      <c r="D302" s="170"/>
      <c r="E302" s="171"/>
    </row>
    <row r="303" spans="3:5" s="31" customFormat="1" ht="18">
      <c r="C303" s="169"/>
      <c r="D303" s="170"/>
      <c r="E303" s="171"/>
    </row>
    <row r="304" spans="3:5" s="31" customFormat="1" ht="18">
      <c r="C304" s="169"/>
      <c r="D304" s="170"/>
      <c r="E304" s="171"/>
    </row>
    <row r="305" spans="3:5" s="31" customFormat="1" ht="18">
      <c r="C305" s="169"/>
      <c r="D305" s="170"/>
      <c r="E305" s="171"/>
    </row>
    <row r="306" spans="3:5" s="31" customFormat="1" ht="18">
      <c r="C306" s="169"/>
      <c r="D306" s="170"/>
      <c r="E306" s="171"/>
    </row>
    <row r="307" spans="3:5" s="31" customFormat="1" ht="18">
      <c r="C307" s="169"/>
      <c r="D307" s="170"/>
      <c r="E307" s="171"/>
    </row>
    <row r="308" spans="3:5" s="31" customFormat="1" ht="18">
      <c r="C308" s="169"/>
      <c r="D308" s="170">
        <v>189100</v>
      </c>
      <c r="E308" s="171">
        <v>189100</v>
      </c>
    </row>
  </sheetData>
  <sheetProtection/>
  <mergeCells count="3">
    <mergeCell ref="A1:E1"/>
    <mergeCell ref="A2:E2"/>
    <mergeCell ref="A3:E3"/>
  </mergeCells>
  <printOptions/>
  <pageMargins left="0.41" right="0.2755905511811024" top="0.4330708661417323" bottom="0.35433070866141736" header="0.31496062992125984" footer="0.31496062992125984"/>
  <pageSetup horizontalDpi="600" verticalDpi="600" orientation="landscape" paperSize="9" scale="90" r:id="rId1"/>
  <rowBreaks count="7" manualBreakCount="7">
    <brk id="17" max="255" man="1"/>
    <brk id="128" max="255" man="1"/>
    <brk id="150" max="255" man="1"/>
    <brk id="163" max="255" man="1"/>
    <brk id="183" max="255" man="1"/>
    <brk id="263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cp:lastPrinted>2022-06-10T03:48:15Z</cp:lastPrinted>
  <dcterms:created xsi:type="dcterms:W3CDTF">2017-03-28T03:26:16Z</dcterms:created>
  <dcterms:modified xsi:type="dcterms:W3CDTF">2022-06-10T03:55:36Z</dcterms:modified>
  <cp:category/>
  <cp:version/>
  <cp:contentType/>
  <cp:contentStatus/>
</cp:coreProperties>
</file>